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G:\09_SKHU_JS\03_HUSK_2021-2027\09_CFP\02_HUSK-2302\09_Set-of-documents\02_Initial-version\"/>
    </mc:Choice>
  </mc:AlternateContent>
  <bookViews>
    <workbookView xWindow="0" yWindow="0" windowWidth="15315" windowHeight="11985" tabRatio="780" activeTab="5"/>
  </bookViews>
  <sheets>
    <sheet name="1. Cover" sheetId="1" r:id="rId1"/>
    <sheet name="2. Main data" sheetId="2" r:id="rId2"/>
    <sheet name="3.1 DATA" sheetId="4" r:id="rId3"/>
    <sheet name="3.2 Activities" sheetId="6" r:id="rId4"/>
    <sheet name="3.3 Realization plan" sheetId="7" r:id="rId5"/>
    <sheet name="3.4 Budget" sheetId="30" r:id="rId6"/>
    <sheet name="4. Financial overview" sheetId="9" r:id="rId7"/>
    <sheet name="5. Payment forecast" sheetId="59" r:id="rId8"/>
    <sheet name="6. Cooperation criteria" sheetId="51" r:id="rId9"/>
    <sheet name="7. Indicators" sheetId="47" r:id="rId10"/>
    <sheet name="Technical data sheet" sheetId="48" r:id="rId11"/>
  </sheets>
  <definedNames>
    <definedName name="Action">'Technical data sheet'!$A$28:$A$30</definedName>
    <definedName name="Basis">'Technical data sheet'!$B$2:$B$3</definedName>
    <definedName name="COF">'Technical data sheet'!$F$2:$F$5</definedName>
    <definedName name="County">'Technical data sheet'!$A$6:$A$17</definedName>
    <definedName name="Event">'Technical data sheet'!$J$2:$J$3</definedName>
    <definedName name="Legal_type">'Technical data sheet'!$A$2:$A$3</definedName>
    <definedName name="LPAct">'Technical data sheet'!$A$52:$A$65</definedName>
    <definedName name="Measures">'Technical data sheet'!$A$33:$A$38</definedName>
    <definedName name="_xlnm.Print_Area" localSheetId="0">'1. Cover'!$A$1:$D$24</definedName>
    <definedName name="Objective">'Technical data sheet'!$A$24:$A$25</definedName>
    <definedName name="Output">'Technical data sheet'!$A$41:$A$44</definedName>
    <definedName name="Priority">'Technical data sheet'!$A$20:$A$21</definedName>
    <definedName name="Result">'Technical data sheet'!$A$47:$A$49</definedName>
    <definedName name="State">'Technical data sheet'!$E$2:$E$3</definedName>
    <definedName name="Unit">'Technical data sheet'!$G$2:$G$7</definedName>
    <definedName name="VAT">'Technical data sheet'!$C$2:$C$3</definedName>
    <definedName name="Z_9B195D69_7D5B_406D_87D2_41910A2F61D3_.wvu.PrintArea" localSheetId="0" hidden="1">'1. Cover'!$A$2:$C$25</definedName>
    <definedName name="Z_9B195D69_7D5B_406D_87D2_41910A2F61D3_.wvu.PrintArea" localSheetId="1" hidden="1">'2. Main data'!$A$1:$C$16</definedName>
    <definedName name="Z_9B195D69_7D5B_406D_87D2_41910A2F61D3_.wvu.PrintArea" localSheetId="2" hidden="1">'3.1 DATA'!$A$1:$C$31</definedName>
    <definedName name="Z_9B195D69_7D5B_406D_87D2_41910A2F61D3_.wvu.PrintArea" localSheetId="3" hidden="1">'3.2 Activities'!$A$1:$D$2</definedName>
    <definedName name="Z_9B195D69_7D5B_406D_87D2_41910A2F61D3_.wvu.PrintArea" localSheetId="4" hidden="1">'3.3 Realization plan'!$A$1:$K$17</definedName>
    <definedName name="Z_9B195D69_7D5B_406D_87D2_41910A2F61D3_.wvu.PrintArea" localSheetId="5" hidden="1">'3.4 Budget'!$A$1:$F$165</definedName>
  </definedNames>
  <calcPr calcId="162913"/>
  <customWorkbookViews>
    <customWorkbookView name="Holop Silvester - Egyéni nézet" guid="{9B195D69-7D5B-406D-87D2-41910A2F61D3}" autoUpdate="1" mergeInterval="15" personalView="1" maximized="1" windowWidth="1920" windowHeight="854" activeSheetId="11"/>
  </customWorkbookViews>
</workbook>
</file>

<file path=xl/calcChain.xml><?xml version="1.0" encoding="utf-8"?>
<calcChain xmlns="http://schemas.openxmlformats.org/spreadsheetml/2006/main">
  <c r="D11" i="47" l="1"/>
  <c r="C11" i="47"/>
  <c r="D10" i="47"/>
  <c r="C10" i="47"/>
  <c r="D6" i="47"/>
  <c r="C6" i="47"/>
  <c r="D5" i="47"/>
  <c r="C5" i="47"/>
  <c r="F124" i="30"/>
  <c r="F120" i="30"/>
  <c r="F107" i="30"/>
  <c r="F103" i="30"/>
  <c r="F99" i="30"/>
  <c r="F82" i="30"/>
  <c r="F78" i="30"/>
  <c r="F74" i="30"/>
  <c r="F70" i="30"/>
  <c r="C20" i="1" l="1"/>
  <c r="F5" i="30" l="1"/>
  <c r="E48" i="30"/>
  <c r="E46" i="30"/>
  <c r="F197" i="30"/>
  <c r="F193" i="30"/>
  <c r="F189" i="30"/>
  <c r="F185" i="30"/>
  <c r="F181" i="30"/>
  <c r="F177" i="30"/>
  <c r="F173" i="30"/>
  <c r="F169" i="30"/>
  <c r="F167" i="30" l="1"/>
  <c r="A5" i="59"/>
  <c r="B4" i="9" l="1"/>
  <c r="J6" i="59" l="1"/>
  <c r="I6" i="59"/>
  <c r="H6" i="59"/>
  <c r="G6" i="59"/>
  <c r="F6" i="59"/>
  <c r="E6" i="59"/>
  <c r="D6" i="59"/>
  <c r="C6" i="59"/>
  <c r="B6" i="59"/>
  <c r="A65" i="48"/>
  <c r="A64" i="48"/>
  <c r="A63" i="48"/>
  <c r="A62" i="48"/>
  <c r="A61" i="48"/>
  <c r="A60" i="48"/>
  <c r="A59" i="48"/>
  <c r="A58" i="48"/>
  <c r="A57" i="48"/>
  <c r="A56" i="48"/>
  <c r="A55" i="48"/>
  <c r="A54" i="48"/>
  <c r="A53" i="48"/>
  <c r="C18" i="1"/>
  <c r="C16" i="1"/>
  <c r="C14" i="1"/>
  <c r="C12" i="1"/>
  <c r="C10" i="1"/>
  <c r="C8" i="1"/>
  <c r="A4" i="9"/>
  <c r="B17" i="7"/>
  <c r="B16" i="7"/>
  <c r="B15" i="7"/>
  <c r="B14" i="7"/>
  <c r="B13" i="7"/>
  <c r="B12" i="7"/>
  <c r="B11" i="7"/>
  <c r="B10" i="7"/>
  <c r="B9" i="7"/>
  <c r="B8" i="7"/>
  <c r="B7" i="7"/>
  <c r="B6" i="7"/>
  <c r="B5" i="7"/>
  <c r="B4" i="7"/>
  <c r="F162" i="30"/>
  <c r="F158" i="30"/>
  <c r="F154" i="30"/>
  <c r="F150" i="30"/>
  <c r="F146" i="30"/>
  <c r="F142" i="30"/>
  <c r="F138" i="30"/>
  <c r="F134" i="30"/>
  <c r="F130" i="30"/>
  <c r="F116" i="30"/>
  <c r="F112" i="30"/>
  <c r="F95" i="30"/>
  <c r="F91" i="30"/>
  <c r="F87" i="30"/>
  <c r="F66" i="30"/>
  <c r="F62" i="30"/>
  <c r="F57" i="30"/>
  <c r="F53" i="30"/>
  <c r="F41" i="30"/>
  <c r="F37" i="30"/>
  <c r="F33" i="30"/>
  <c r="F29" i="30"/>
  <c r="F25" i="30"/>
  <c r="F21" i="30"/>
  <c r="F17" i="30"/>
  <c r="F13" i="30"/>
  <c r="F86" i="30" l="1"/>
  <c r="F128" i="30"/>
  <c r="F111" i="30"/>
  <c r="F52" i="30"/>
  <c r="F61" i="30"/>
  <c r="F9" i="30"/>
  <c r="F50" i="30" l="1"/>
  <c r="E7" i="30" s="1"/>
  <c r="A52" i="48"/>
  <c r="F7" i="30" l="1"/>
  <c r="F201" i="30" s="1"/>
  <c r="F46" i="30" l="1"/>
  <c r="F48" i="30"/>
  <c r="F203" i="30" l="1"/>
  <c r="H4" i="9" s="1"/>
  <c r="E4" i="9" s="1"/>
  <c r="E5" i="9" l="1"/>
  <c r="C4" i="9"/>
  <c r="C5" i="9" s="1"/>
  <c r="C24" i="1" s="1"/>
  <c r="H5" i="9"/>
  <c r="C22" i="1" s="1"/>
  <c r="G4" i="9" l="1"/>
  <c r="G5" i="9" s="1"/>
</calcChain>
</file>

<file path=xl/sharedStrings.xml><?xml version="1.0" encoding="utf-8"?>
<sst xmlns="http://schemas.openxmlformats.org/spreadsheetml/2006/main" count="370" uniqueCount="201">
  <si>
    <t>State</t>
  </si>
  <si>
    <t>Postal code</t>
  </si>
  <si>
    <t>County</t>
  </si>
  <si>
    <t>Registration number</t>
  </si>
  <si>
    <t>Tax number</t>
  </si>
  <si>
    <t>Contact person</t>
  </si>
  <si>
    <t>VAT status</t>
  </si>
  <si>
    <t>Hungary</t>
  </si>
  <si>
    <t>Slovakia</t>
  </si>
  <si>
    <t>Project title</t>
  </si>
  <si>
    <t>Project acronym</t>
  </si>
  <si>
    <t>Priority axis</t>
  </si>
  <si>
    <t>Specific objective</t>
  </si>
  <si>
    <t>Total budget</t>
  </si>
  <si>
    <t>ERDF contribution</t>
  </si>
  <si>
    <t>Application form</t>
  </si>
  <si>
    <t>36 months</t>
  </si>
  <si>
    <t>24 months</t>
  </si>
  <si>
    <t>12 months</t>
  </si>
  <si>
    <t>Priority Axis</t>
  </si>
  <si>
    <t>Official address of the organization</t>
  </si>
  <si>
    <t>Related activity</t>
  </si>
  <si>
    <t>Unit</t>
  </si>
  <si>
    <t>Price per unit</t>
  </si>
  <si>
    <t>Total</t>
  </si>
  <si>
    <t>Number
of units</t>
  </si>
  <si>
    <t>Expenditure</t>
  </si>
  <si>
    <t>Abbreviated name</t>
  </si>
  <si>
    <t>Flat rate</t>
  </si>
  <si>
    <t>Private</t>
  </si>
  <si>
    <t>Public</t>
  </si>
  <si>
    <t>Target value</t>
  </si>
  <si>
    <t>piece</t>
  </si>
  <si>
    <t>Total:</t>
  </si>
  <si>
    <t>Gross/Net
budget</t>
  </si>
  <si>
    <t>ERDF contribution
(EUR)</t>
  </si>
  <si>
    <t>Own contribution (EUR)</t>
  </si>
  <si>
    <t>Street and number</t>
  </si>
  <si>
    <t>Statutory representative</t>
  </si>
  <si>
    <t>Tangible outcomes</t>
  </si>
  <si>
    <t>State co-finance (EUR)</t>
  </si>
  <si>
    <t>Total budget
(EUR)</t>
  </si>
  <si>
    <t>Official name of the organization in native language</t>
  </si>
  <si>
    <t>Action</t>
  </si>
  <si>
    <t>Act1.1</t>
  </si>
  <si>
    <t>Act2.1</t>
  </si>
  <si>
    <t>Core activities</t>
  </si>
  <si>
    <t>Act3.1</t>
  </si>
  <si>
    <t>Output indicators</t>
  </si>
  <si>
    <t>Baseline value</t>
  </si>
  <si>
    <t>Result indicators</t>
  </si>
  <si>
    <t>Partner profile</t>
  </si>
  <si>
    <t>Preparatory activities</t>
  </si>
  <si>
    <t>Promotional activities</t>
  </si>
  <si>
    <t>Interreg VI-A Hungary-Slovakia Programme</t>
  </si>
  <si>
    <t>Partner</t>
  </si>
  <si>
    <t>Győr-Moson-Sopron vármegye</t>
  </si>
  <si>
    <t>Komárom-Esztergom vármegye</t>
  </si>
  <si>
    <t>Pest vármegye</t>
  </si>
  <si>
    <t>Nógrád vármegye</t>
  </si>
  <si>
    <t>Heves vármegye</t>
  </si>
  <si>
    <t>Borsod-Abaúj-Zemplén vármegye</t>
  </si>
  <si>
    <t>Szabolcs-Szatmár-Bereg vármegye</t>
  </si>
  <si>
    <t>Bratislavský samospávny kraj</t>
  </si>
  <si>
    <t>Trnavský samospávny kraj</t>
  </si>
  <si>
    <t>Nitriansky samospávny kraj</t>
  </si>
  <si>
    <t>Banskobystrický samospávny kraj</t>
  </si>
  <si>
    <t>Košický samospávny kraj</t>
  </si>
  <si>
    <t>month</t>
  </si>
  <si>
    <t>organisations</t>
  </si>
  <si>
    <t>Joint development</t>
  </si>
  <si>
    <t>Joint implementation</t>
  </si>
  <si>
    <t>Joint staffing</t>
  </si>
  <si>
    <t>Joint financing</t>
  </si>
  <si>
    <t>Act2.2</t>
  </si>
  <si>
    <t>Act2.3</t>
  </si>
  <si>
    <t>Act2.4</t>
  </si>
  <si>
    <t>Act2.5</t>
  </si>
  <si>
    <t>package</t>
  </si>
  <si>
    <t>Type of organization</t>
  </si>
  <si>
    <t>Leagal type</t>
  </si>
  <si>
    <t>Measure unit</t>
  </si>
  <si>
    <t>Legal type</t>
  </si>
  <si>
    <t>Act2.6</t>
  </si>
  <si>
    <t>Act2.7</t>
  </si>
  <si>
    <t>Act2.8</t>
  </si>
  <si>
    <t>Act2.9</t>
  </si>
  <si>
    <t>Act2.10</t>
  </si>
  <si>
    <t>Act3.2</t>
  </si>
  <si>
    <t>Act1.2</t>
  </si>
  <si>
    <t>Real cost</t>
  </si>
  <si>
    <t>person</t>
  </si>
  <si>
    <t>Call for proposals</t>
  </si>
  <si>
    <t>Project start date</t>
  </si>
  <si>
    <t>Project duration in months</t>
  </si>
  <si>
    <t>Project summary in English</t>
  </si>
  <si>
    <t>Project summary in Hungarian</t>
  </si>
  <si>
    <t>Project summary in Slovak</t>
  </si>
  <si>
    <t>Website</t>
  </si>
  <si>
    <t>Other information</t>
  </si>
  <si>
    <t>Name</t>
  </si>
  <si>
    <t>Thematic competences and experiences of the organisation</t>
  </si>
  <si>
    <t>Position</t>
  </si>
  <si>
    <t>E-mail address</t>
  </si>
  <si>
    <t>Name of the activity</t>
  </si>
  <si>
    <t>Description</t>
  </si>
  <si>
    <t>Exact location</t>
  </si>
  <si>
    <t>Activity impact NUTS3 location</t>
  </si>
  <si>
    <t>Basis</t>
  </si>
  <si>
    <t>VAT</t>
  </si>
  <si>
    <t>Regarding the project expenditures the Applicant is VAT reclaimer, therefore all expenditures are planned in net.</t>
  </si>
  <si>
    <t>Regarding the project expenditures the Applicant is not VAT reclaimer, therefore all expenditures are planned in gross.</t>
  </si>
  <si>
    <t>Mobile-phone number</t>
  </si>
  <si>
    <t>Period #1</t>
  </si>
  <si>
    <t>Period #2</t>
  </si>
  <si>
    <t>Period #3</t>
  </si>
  <si>
    <t>Period #4</t>
  </si>
  <si>
    <t>Period #5</t>
  </si>
  <si>
    <t>Period #6</t>
  </si>
  <si>
    <t>Period #7</t>
  </si>
  <si>
    <t>Period #8</t>
  </si>
  <si>
    <t>Period #9</t>
  </si>
  <si>
    <t>VAT2</t>
  </si>
  <si>
    <t>NET</t>
  </si>
  <si>
    <t>GROSS</t>
  </si>
  <si>
    <t>COF</t>
  </si>
  <si>
    <t>Indicator</t>
  </si>
  <si>
    <t>ID</t>
  </si>
  <si>
    <t>Organisations cooperating across borders</t>
  </si>
  <si>
    <t>RCO87</t>
  </si>
  <si>
    <t>Output</t>
  </si>
  <si>
    <t>Result</t>
  </si>
  <si>
    <t>Organisations cooperating across borders after project completion</t>
  </si>
  <si>
    <t>RCR84</t>
  </si>
  <si>
    <t>Objective</t>
  </si>
  <si>
    <t>Priority</t>
  </si>
  <si>
    <t>LPAct</t>
  </si>
  <si>
    <t>Municipality</t>
  </si>
  <si>
    <t>Lead Partner</t>
  </si>
  <si>
    <t>Acronym</t>
  </si>
  <si>
    <t>Programme</t>
  </si>
  <si>
    <t>PAYMENT FORECAST</t>
  </si>
  <si>
    <t>COOPERATION CRITERIA</t>
  </si>
  <si>
    <t>INDICATORS</t>
  </si>
  <si>
    <t>FINANCIAL OVERVIEW</t>
  </si>
  <si>
    <t>LEAD PARTNER - REALIZATION PLAN</t>
  </si>
  <si>
    <t>PROJECT DATA</t>
  </si>
  <si>
    <t>Measure</t>
  </si>
  <si>
    <t>Project end date</t>
  </si>
  <si>
    <t>5.1 Studies and plans</t>
  </si>
  <si>
    <t>5.2 Events and meetings</t>
  </si>
  <si>
    <t>5.3 Visibility and communication</t>
  </si>
  <si>
    <t>5.4 Other services</t>
  </si>
  <si>
    <t>2. Staff and project management costs</t>
  </si>
  <si>
    <t>3. Office and administration</t>
  </si>
  <si>
    <t>4. Travel and accomodation</t>
  </si>
  <si>
    <t>5. External expertise and services</t>
  </si>
  <si>
    <t>6. Equipment</t>
  </si>
  <si>
    <t>7. Infrastructure and works</t>
  </si>
  <si>
    <t>PARTNER DATA</t>
  </si>
  <si>
    <t>PARTNER ACTIVITIES</t>
  </si>
  <si>
    <t>PARTNER BUDGET</t>
  </si>
  <si>
    <t>1. Preparation cost</t>
  </si>
  <si>
    <t>Lump sum</t>
  </si>
  <si>
    <t>8. Direct costs - Flat rate B</t>
  </si>
  <si>
    <t>HUSK/2302</t>
  </si>
  <si>
    <t>Flat rate A</t>
  </si>
  <si>
    <t>Flat rate B</t>
  </si>
  <si>
    <t>person on half-day event</t>
  </si>
  <si>
    <t>person on whole-day event</t>
  </si>
  <si>
    <t>PA1 - Green cooperations</t>
  </si>
  <si>
    <t>PA2 - Social cooperations</t>
  </si>
  <si>
    <t>SO2.4. - Enhancing the role of culture and sustainable tourism in economic development</t>
  </si>
  <si>
    <t>SO1.2 - Protection and preservation of nature, biodiversity and green infrastructure</t>
  </si>
  <si>
    <t>Action 1.2.1 - Protection and preservation of the natural capital</t>
  </si>
  <si>
    <t>Action 1.2.2 - Joint risk management</t>
  </si>
  <si>
    <t>Action 2.4.1 - Preservation of local heritage</t>
  </si>
  <si>
    <t>Measures</t>
  </si>
  <si>
    <t>1.2.1/A) Measure: Nature conservation and preservation</t>
  </si>
  <si>
    <t>1.2.1/B) Measure: Biodiversity</t>
  </si>
  <si>
    <t>1.2.1/C) Measure: Green infrastructure</t>
  </si>
  <si>
    <t>1.2.2/A) Measure: Flood risk and water management</t>
  </si>
  <si>
    <t>1.2.2/B) Measure: Disaster risk management</t>
  </si>
  <si>
    <t>2.4.1/A) Measure: Preservation of local heritage</t>
  </si>
  <si>
    <t>Green infrastructure built or upgraded for adaptation to climate change</t>
  </si>
  <si>
    <t>RCO26</t>
  </si>
  <si>
    <t>hectares</t>
  </si>
  <si>
    <t>Green infrastructure supported for other purposes than adaptation to climate change</t>
  </si>
  <si>
    <t>RCO36</t>
  </si>
  <si>
    <t>Population having access to new or improved green infrastructure</t>
  </si>
  <si>
    <t>RCR95</t>
  </si>
  <si>
    <t>persons</t>
  </si>
  <si>
    <t xml:space="preserve">Number of cultural and tourism sites </t>
  </si>
  <si>
    <t>RCO77</t>
  </si>
  <si>
    <t>sites</t>
  </si>
  <si>
    <t>Visitors of cultural and tourism sites supported</t>
  </si>
  <si>
    <t>RCR77</t>
  </si>
  <si>
    <t>visitors/year</t>
  </si>
  <si>
    <t>Rate</t>
  </si>
  <si>
    <t>Please set the rate manually</t>
  </si>
  <si>
    <t>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</si>
</sst>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F_t_-;\-* #,##0.00\ _F_t_-;_-* &quot;-&quot;??\ _F_t_-;_-@_-"/>
    <numFmt numFmtId="165" formatCode="#,##0.00\ [$EUR]"/>
    <numFmt numFmtId="166" formatCode="_-* #,##0.00\ [$€-1]_-;\-* #,##0.00\ [$€-1]_-;_-* &quot;-&quot;??\ [$€-1]_-;_-@_-"/>
  </numFmts>
  <fonts count="30" x14ac:knownFonts="1">
    <font>
      <sz val="11"/>
      <color theme="1"/>
      <name val="Arial"/>
      <family val="2"/>
      <charset val="238"/>
    </font>
    <font>
      <b/>
      <sz val="10"/>
      <color theme="1"/>
      <name val="Arial"/>
      <family val="2"/>
      <charset val="238"/>
    </font>
    <font>
      <b/>
      <sz val="8"/>
      <color theme="1"/>
      <name val="Arial"/>
      <family val="2"/>
      <charset val="238"/>
    </font>
    <font>
      <sz val="8"/>
      <color theme="1"/>
      <name val="Arial"/>
      <family val="2"/>
      <charset val="238"/>
    </font>
    <font>
      <b/>
      <sz val="10"/>
      <name val="Arial"/>
      <family val="2"/>
      <charset val="238"/>
    </font>
    <font>
      <b/>
      <sz val="8"/>
      <name val="Arial"/>
      <family val="2"/>
      <charset val="238"/>
    </font>
    <font>
      <b/>
      <sz val="11"/>
      <color theme="1"/>
      <name val="Arial"/>
      <family val="2"/>
      <charset val="238"/>
    </font>
    <font>
      <b/>
      <sz val="9"/>
      <color theme="1"/>
      <name val="Arial"/>
      <family val="2"/>
      <charset val="238"/>
    </font>
    <font>
      <sz val="8"/>
      <name val="Arial"/>
      <family val="2"/>
      <charset val="238"/>
    </font>
    <font>
      <sz val="11"/>
      <color theme="1"/>
      <name val="Arial"/>
      <family val="2"/>
      <charset val="238"/>
    </font>
    <font>
      <i/>
      <sz val="8"/>
      <name val="Arial"/>
      <family val="2"/>
      <charset val="238"/>
    </font>
    <font>
      <sz val="9"/>
      <color theme="1"/>
      <name val="Arial"/>
      <family val="2"/>
      <charset val="238"/>
    </font>
    <font>
      <b/>
      <sz val="11"/>
      <color rgb="FFFF0000"/>
      <name val="Arial"/>
      <family val="2"/>
      <charset val="238"/>
    </font>
    <font>
      <sz val="10"/>
      <color theme="1"/>
      <name val="Arial"/>
      <family val="2"/>
      <charset val="238"/>
    </font>
    <font>
      <sz val="11"/>
      <color theme="1"/>
      <name val="Arial Nova"/>
      <family val="2"/>
      <charset val="238"/>
    </font>
    <font>
      <sz val="8"/>
      <color theme="1"/>
      <name val="Arial Nova"/>
      <family val="2"/>
      <charset val="238"/>
    </font>
    <font>
      <sz val="10"/>
      <name val="Arial Nova"/>
      <family val="2"/>
      <charset val="238"/>
    </font>
    <font>
      <b/>
      <sz val="8"/>
      <color theme="1"/>
      <name val="Arial Nova"/>
      <family val="2"/>
      <charset val="238"/>
    </font>
    <font>
      <b/>
      <sz val="8"/>
      <name val="Arial Nova"/>
      <family val="2"/>
      <charset val="238"/>
    </font>
    <font>
      <b/>
      <sz val="8"/>
      <color theme="1" tint="0.24994659260841701"/>
      <name val="Arial Nova"/>
      <family val="2"/>
      <charset val="238"/>
    </font>
    <font>
      <b/>
      <sz val="9"/>
      <color theme="1"/>
      <name val="Arial Nova"/>
      <family val="2"/>
      <charset val="238"/>
    </font>
    <font>
      <b/>
      <sz val="9"/>
      <name val="Arial Nova"/>
      <family val="2"/>
      <charset val="238"/>
    </font>
    <font>
      <sz val="9"/>
      <color theme="1"/>
      <name val="Arial Nova"/>
      <family val="2"/>
      <charset val="238"/>
    </font>
    <font>
      <sz val="8"/>
      <name val="Arial Nova"/>
      <family val="2"/>
      <charset val="238"/>
    </font>
    <font>
      <sz val="9"/>
      <name val="Arial Nova"/>
      <family val="2"/>
      <charset val="238"/>
    </font>
    <font>
      <b/>
      <sz val="10"/>
      <color theme="1" tint="0.24994659260841701"/>
      <name val="Arial Nova"/>
      <family val="2"/>
      <charset val="238"/>
    </font>
    <font>
      <b/>
      <sz val="28"/>
      <color theme="3"/>
      <name val="Bahnschrift SemiBold SemiConden"/>
      <family val="2"/>
      <charset val="238"/>
    </font>
    <font>
      <sz val="16"/>
      <color theme="0"/>
      <name val="Bahnschrift SemiBold SemiConden"/>
      <family val="2"/>
      <charset val="238"/>
    </font>
    <font>
      <sz val="10"/>
      <color theme="1"/>
      <name val="Arial Nova"/>
      <family val="2"/>
      <charset val="238"/>
    </font>
    <font>
      <b/>
      <sz val="8"/>
      <color rgb="FFFF0000"/>
      <name val="Arial Nova"/>
      <family val="2"/>
      <charset val="238"/>
    </font>
  </fonts>
  <fills count="13">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rgb="FFFFFF99"/>
        <bgColor indexed="64"/>
      </patternFill>
    </fill>
    <fill>
      <patternFill patternType="solid">
        <fgColor rgb="FF46BEAA"/>
        <bgColor indexed="64"/>
      </patternFill>
    </fill>
    <fill>
      <patternFill patternType="solid">
        <fgColor theme="0"/>
        <bgColor indexed="64"/>
      </patternFill>
    </fill>
    <fill>
      <patternFill patternType="solid">
        <fgColor rgb="FFDDF3EF"/>
        <bgColor indexed="64"/>
      </patternFill>
    </fill>
    <fill>
      <patternFill patternType="solid">
        <fgColor theme="0" tint="-0.14999847407452621"/>
        <bgColor indexed="64"/>
      </patternFill>
    </fill>
    <fill>
      <patternFill patternType="solid">
        <fgColor theme="4" tint="0.79998168889431442"/>
        <bgColor indexed="64"/>
      </patternFill>
    </fill>
  </fills>
  <borders count="12">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auto="1"/>
      </top>
      <bottom/>
      <diagonal/>
    </border>
    <border>
      <left style="hair">
        <color auto="1"/>
      </left>
      <right/>
      <top style="hair">
        <color auto="1"/>
      </top>
      <bottom style="hair">
        <color auto="1"/>
      </bottom>
      <diagonal/>
    </border>
    <border>
      <left/>
      <right/>
      <top/>
      <bottom style="hair">
        <color auto="1"/>
      </bottom>
      <diagonal/>
    </border>
    <border>
      <left/>
      <right/>
      <top style="hair">
        <color auto="1"/>
      </top>
      <bottom style="hair">
        <color auto="1"/>
      </bottom>
      <diagonal/>
    </border>
    <border>
      <left style="thick">
        <color rgb="FFFF0000"/>
      </left>
      <right style="thick">
        <color rgb="FFFF0000"/>
      </right>
      <top style="thick">
        <color rgb="FFFF0000"/>
      </top>
      <bottom style="thick">
        <color rgb="FFFF0000"/>
      </bottom>
      <diagonal/>
    </border>
  </borders>
  <cellStyleXfs count="22">
    <xf numFmtId="0" fontId="0" fillId="0" borderId="0">
      <alignment vertical="center"/>
    </xf>
    <xf numFmtId="0" fontId="27" fillId="2" borderId="0">
      <alignment vertical="center"/>
    </xf>
    <xf numFmtId="0" fontId="16" fillId="10" borderId="1">
      <alignment horizontal="left" vertical="top" wrapText="1"/>
      <protection locked="0"/>
    </xf>
    <xf numFmtId="0" fontId="17" fillId="3" borderId="1">
      <alignment horizontal="left" vertical="center"/>
    </xf>
    <xf numFmtId="0" fontId="19" fillId="8" borderId="1">
      <alignment horizontal="left" vertical="center"/>
    </xf>
    <xf numFmtId="0" fontId="11" fillId="5" borderId="4">
      <alignment horizontal="left" vertical="center" wrapText="1"/>
    </xf>
    <xf numFmtId="0" fontId="18" fillId="3" borderId="1">
      <alignment horizontal="left" vertical="center" wrapText="1"/>
    </xf>
    <xf numFmtId="0" fontId="3" fillId="0" borderId="3">
      <alignment horizontal="center" vertical="center"/>
    </xf>
    <xf numFmtId="0" fontId="16" fillId="10" borderId="1">
      <alignment horizontal="left" vertical="center" wrapText="1"/>
      <protection locked="0"/>
    </xf>
    <xf numFmtId="0" fontId="20" fillId="6" borderId="1">
      <alignment vertical="center"/>
    </xf>
    <xf numFmtId="164" fontId="5" fillId="3" borderId="1">
      <alignment horizontal="right" vertical="center" wrapText="1"/>
    </xf>
    <xf numFmtId="0" fontId="2" fillId="0" borderId="2">
      <alignment horizontal="center" vertical="center"/>
    </xf>
    <xf numFmtId="1" fontId="8" fillId="7" borderId="1">
      <alignment horizontal="center" vertical="center" wrapText="1"/>
      <protection locked="0"/>
    </xf>
    <xf numFmtId="9" fontId="9" fillId="0" borderId="0" applyFont="0" applyFill="0" applyBorder="0" applyAlignment="0" applyProtection="0"/>
    <xf numFmtId="0" fontId="2" fillId="3" borderId="1">
      <alignment horizontal="left" vertical="center"/>
    </xf>
    <xf numFmtId="0" fontId="10" fillId="0" borderId="1">
      <alignment horizontal="left" vertical="center"/>
    </xf>
    <xf numFmtId="0" fontId="3" fillId="3" borderId="2">
      <alignment horizontal="left" vertical="center"/>
    </xf>
    <xf numFmtId="165" fontId="5" fillId="0" borderId="1">
      <alignment horizontal="right" vertical="center"/>
    </xf>
    <xf numFmtId="0" fontId="1" fillId="4" borderId="2">
      <alignment horizontal="left" vertical="center"/>
    </xf>
    <xf numFmtId="0" fontId="4" fillId="6" borderId="2">
      <alignment horizontal="left" vertical="center" wrapText="1"/>
    </xf>
    <xf numFmtId="0" fontId="8" fillId="10" borderId="1">
      <alignment horizontal="left" vertical="top" wrapText="1"/>
      <protection locked="0"/>
    </xf>
    <xf numFmtId="0" fontId="7" fillId="6" borderId="2">
      <alignment vertical="center"/>
    </xf>
  </cellStyleXfs>
  <cellXfs count="123">
    <xf numFmtId="0" fontId="0" fillId="0" borderId="0" xfId="0">
      <alignment vertical="center"/>
    </xf>
    <xf numFmtId="0" fontId="27" fillId="2" borderId="0" xfId="1" applyAlignment="1" applyProtection="1">
      <alignment vertical="center"/>
    </xf>
    <xf numFmtId="0" fontId="0" fillId="0" borderId="0" xfId="0" applyAlignment="1" applyProtection="1">
      <alignment horizontal="left" vertical="center"/>
    </xf>
    <xf numFmtId="0" fontId="0" fillId="0" borderId="0" xfId="0" applyAlignment="1" applyProtection="1">
      <alignment vertical="center"/>
    </xf>
    <xf numFmtId="0" fontId="0" fillId="0" borderId="0" xfId="0" applyAlignment="1" applyProtection="1">
      <alignment vertical="top"/>
    </xf>
    <xf numFmtId="0" fontId="0" fillId="0" borderId="0" xfId="0" applyProtection="1">
      <alignment vertical="center"/>
    </xf>
    <xf numFmtId="0" fontId="11" fillId="0" borderId="0" xfId="0" applyFont="1" applyProtection="1">
      <alignment vertical="center"/>
    </xf>
    <xf numFmtId="0" fontId="0" fillId="0" borderId="0" xfId="0" applyProtection="1">
      <alignment vertical="center"/>
    </xf>
    <xf numFmtId="0" fontId="2" fillId="3" borderId="1" xfId="14" applyAlignment="1" applyProtection="1">
      <alignment horizontal="center" vertical="center"/>
    </xf>
    <xf numFmtId="0" fontId="3" fillId="0" borderId="0" xfId="0" applyFont="1" applyProtection="1">
      <alignment vertical="center"/>
    </xf>
    <xf numFmtId="0" fontId="2" fillId="3" borderId="1" xfId="14" applyFont="1" applyAlignment="1" applyProtection="1">
      <alignment horizontal="center" vertical="center"/>
    </xf>
    <xf numFmtId="0" fontId="2" fillId="3" borderId="1" xfId="14" applyFont="1" applyAlignment="1" applyProtection="1">
      <alignment horizontal="center" vertical="center" wrapText="1"/>
    </xf>
    <xf numFmtId="0" fontId="2" fillId="3" borderId="1" xfId="14" applyFont="1" applyAlignment="1" applyProtection="1">
      <alignment horizontal="left" vertical="center"/>
    </xf>
    <xf numFmtId="0" fontId="9" fillId="0" borderId="0" xfId="0" applyFont="1" applyProtection="1">
      <alignment vertical="center"/>
    </xf>
    <xf numFmtId="0" fontId="0" fillId="0" borderId="0" xfId="0" applyProtection="1">
      <alignment vertical="center"/>
    </xf>
    <xf numFmtId="0" fontId="0" fillId="0" borderId="0" xfId="0">
      <alignment vertical="center"/>
    </xf>
    <xf numFmtId="0" fontId="12" fillId="0" borderId="0" xfId="0" applyFont="1" applyProtection="1">
      <alignment vertical="center"/>
    </xf>
    <xf numFmtId="0" fontId="0" fillId="0" borderId="0" xfId="0" applyAlignment="1">
      <alignment vertical="center"/>
    </xf>
    <xf numFmtId="0" fontId="0" fillId="0" borderId="0" xfId="0" applyProtection="1">
      <alignment vertical="center"/>
    </xf>
    <xf numFmtId="0" fontId="16" fillId="10" borderId="1" xfId="8" applyProtection="1">
      <alignment horizontal="left" vertical="center" wrapText="1"/>
      <protection locked="0"/>
    </xf>
    <xf numFmtId="0" fontId="16" fillId="10" borderId="1" xfId="2" applyProtection="1">
      <alignment horizontal="left" vertical="top" wrapText="1"/>
      <protection locked="0"/>
    </xf>
    <xf numFmtId="0" fontId="19" fillId="8" borderId="1" xfId="4">
      <alignment horizontal="left" vertical="center"/>
    </xf>
    <xf numFmtId="0" fontId="19" fillId="8" borderId="1" xfId="4" applyAlignment="1">
      <alignment horizontal="center" vertical="center"/>
    </xf>
    <xf numFmtId="0" fontId="0" fillId="0" borderId="0" xfId="0" applyAlignment="1" applyProtection="1">
      <alignment horizontal="center" vertical="center"/>
    </xf>
    <xf numFmtId="0" fontId="18" fillId="3" borderId="1" xfId="6">
      <alignment horizontal="left" vertical="center" wrapText="1"/>
    </xf>
    <xf numFmtId="0" fontId="14" fillId="0" borderId="0" xfId="0" applyFont="1" applyProtection="1">
      <alignment vertical="center"/>
    </xf>
    <xf numFmtId="0" fontId="19" fillId="8" borderId="1" xfId="4" applyAlignment="1">
      <alignment vertical="center"/>
    </xf>
    <xf numFmtId="0" fontId="0" fillId="0" borderId="0" xfId="0">
      <alignment vertical="center"/>
    </xf>
    <xf numFmtId="0" fontId="0" fillId="0" borderId="0" xfId="0" applyAlignment="1">
      <alignment horizontal="center" vertical="center"/>
    </xf>
    <xf numFmtId="0" fontId="22" fillId="0" borderId="0" xfId="0" applyFont="1" applyProtection="1">
      <alignment vertical="center"/>
    </xf>
    <xf numFmtId="0" fontId="20" fillId="0" borderId="0" xfId="3" applyFont="1" applyFill="1" applyBorder="1" applyAlignment="1" applyProtection="1">
      <alignment horizontal="right" vertical="center"/>
    </xf>
    <xf numFmtId="0" fontId="22"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lignment vertical="center"/>
    </xf>
    <xf numFmtId="0" fontId="21" fillId="3" borderId="0" xfId="6" applyFont="1" applyBorder="1" applyAlignment="1" applyProtection="1">
      <alignment horizontal="left" vertical="center" wrapText="1"/>
    </xf>
    <xf numFmtId="0" fontId="20" fillId="0" borderId="0" xfId="0" applyFont="1" applyProtection="1">
      <alignment vertical="center"/>
    </xf>
    <xf numFmtId="165" fontId="21" fillId="3" borderId="0" xfId="6" applyNumberFormat="1" applyFont="1" applyBorder="1" applyAlignment="1" applyProtection="1">
      <alignment horizontal="left" vertical="center"/>
    </xf>
    <xf numFmtId="0" fontId="11" fillId="0" borderId="0" xfId="0" applyFont="1" applyAlignment="1" applyProtection="1">
      <alignment vertical="center"/>
    </xf>
    <xf numFmtId="11" fontId="19" fillId="8" borderId="1" xfId="4" applyNumberFormat="1" applyAlignment="1">
      <alignment horizontal="center" vertical="center"/>
    </xf>
    <xf numFmtId="165" fontId="19" fillId="8" borderId="1" xfId="4" applyNumberFormat="1" applyAlignment="1">
      <alignment horizontal="right" vertical="center"/>
    </xf>
    <xf numFmtId="9" fontId="19" fillId="8" borderId="1" xfId="13" applyFont="1" applyFill="1" applyBorder="1" applyAlignment="1">
      <alignment horizontal="center" vertical="center"/>
    </xf>
    <xf numFmtId="165" fontId="18" fillId="0" borderId="1" xfId="17" applyFont="1" applyAlignment="1" applyProtection="1">
      <alignment horizontal="right" vertical="center"/>
    </xf>
    <xf numFmtId="0" fontId="13" fillId="0" borderId="0" xfId="0" applyFont="1" applyProtection="1">
      <alignment vertical="center"/>
    </xf>
    <xf numFmtId="0" fontId="3" fillId="0" borderId="0" xfId="0" applyFont="1" applyAlignment="1" applyProtection="1">
      <alignment vertical="center"/>
    </xf>
    <xf numFmtId="0" fontId="25" fillId="8" borderId="1" xfId="4" applyFont="1">
      <alignment horizontal="left" vertical="center"/>
    </xf>
    <xf numFmtId="165" fontId="25" fillId="8" borderId="1" xfId="4" applyNumberFormat="1" applyFont="1" applyAlignment="1">
      <alignment horizontal="right" vertical="center"/>
    </xf>
    <xf numFmtId="9" fontId="19" fillId="8" borderId="5" xfId="13" applyFont="1" applyFill="1" applyBorder="1" applyAlignment="1">
      <alignment horizontal="center" vertical="center"/>
    </xf>
    <xf numFmtId="0" fontId="2" fillId="3" borderId="6" xfId="14" applyFont="1" applyBorder="1" applyAlignment="1" applyProtection="1">
      <alignment horizontal="center" vertical="center" wrapText="1"/>
    </xf>
    <xf numFmtId="0" fontId="19" fillId="8" borderId="11" xfId="4" applyBorder="1" applyAlignment="1">
      <alignment horizontal="center" vertical="center"/>
    </xf>
    <xf numFmtId="0" fontId="23" fillId="10" borderId="1" xfId="20" applyFont="1" applyFill="1" applyAlignment="1">
      <alignment horizontal="left" vertical="center" wrapText="1"/>
      <protection locked="0"/>
    </xf>
    <xf numFmtId="0" fontId="23" fillId="10" borderId="1" xfId="20" applyFont="1" applyFill="1" applyAlignment="1">
      <alignment horizontal="center" vertical="center" wrapText="1"/>
      <protection locked="0"/>
    </xf>
    <xf numFmtId="166" fontId="23" fillId="10" borderId="1" xfId="20" applyNumberFormat="1" applyFont="1" applyFill="1" applyAlignment="1">
      <alignment horizontal="center" vertical="center" wrapText="1"/>
      <protection locked="0"/>
    </xf>
    <xf numFmtId="0" fontId="17" fillId="3" borderId="1" xfId="3" applyBorder="1">
      <alignment horizontal="left" vertical="center"/>
    </xf>
    <xf numFmtId="0" fontId="17" fillId="3" borderId="1" xfId="3" applyBorder="1" applyAlignment="1">
      <alignment horizontal="center" vertical="center" wrapText="1"/>
    </xf>
    <xf numFmtId="9" fontId="0" fillId="0" borderId="0" xfId="0" applyNumberFormat="1">
      <alignment vertical="center"/>
    </xf>
    <xf numFmtId="0" fontId="3" fillId="9" borderId="1" xfId="16" applyFill="1" applyBorder="1" applyAlignment="1">
      <alignment horizontal="left" vertical="center"/>
    </xf>
    <xf numFmtId="0" fontId="3" fillId="9" borderId="1" xfId="16" applyNumberFormat="1" applyFill="1" applyBorder="1" applyAlignment="1" applyProtection="1">
      <alignment horizontal="center" vertical="center"/>
    </xf>
    <xf numFmtId="164" fontId="3" fillId="9" borderId="1" xfId="16" applyNumberFormat="1" applyFill="1" applyBorder="1" applyAlignment="1">
      <alignment horizontal="right" vertical="center"/>
    </xf>
    <xf numFmtId="0" fontId="18" fillId="3" borderId="1" xfId="6" applyFont="1" applyFill="1" applyBorder="1" applyAlignment="1">
      <alignment vertical="center" wrapText="1"/>
    </xf>
    <xf numFmtId="0" fontId="6" fillId="3" borderId="1" xfId="0" applyFont="1" applyFill="1" applyBorder="1">
      <alignment vertical="center"/>
    </xf>
    <xf numFmtId="164" fontId="5" fillId="3" borderId="1" xfId="6" applyNumberFormat="1" applyFont="1" applyFill="1" applyBorder="1" applyAlignment="1">
      <alignment horizontal="left" vertical="center"/>
    </xf>
    <xf numFmtId="0" fontId="6" fillId="0" borderId="0" xfId="0" applyFont="1">
      <alignment vertical="center"/>
    </xf>
    <xf numFmtId="0" fontId="0" fillId="0" borderId="0" xfId="0" applyAlignment="1">
      <alignment vertical="top"/>
    </xf>
    <xf numFmtId="0" fontId="18" fillId="3" borderId="1" xfId="6" applyAlignment="1">
      <alignment horizontal="center" vertical="center" wrapText="1"/>
    </xf>
    <xf numFmtId="0" fontId="0" fillId="0" borderId="0" xfId="0" quotePrefix="1">
      <alignment vertical="center"/>
    </xf>
    <xf numFmtId="0" fontId="0" fillId="0" borderId="0" xfId="0">
      <alignment vertical="center"/>
    </xf>
    <xf numFmtId="0" fontId="19" fillId="8" borderId="1" xfId="4" applyProtection="1">
      <alignment horizontal="left" vertical="center"/>
    </xf>
    <xf numFmtId="0" fontId="19" fillId="8" borderId="8" xfId="4" applyBorder="1" applyAlignment="1" applyProtection="1">
      <alignment horizontal="left" vertical="center"/>
    </xf>
    <xf numFmtId="0" fontId="17" fillId="3" borderId="1" xfId="3" applyProtection="1">
      <alignment horizontal="left" vertical="center"/>
    </xf>
    <xf numFmtId="0" fontId="19" fillId="8" borderId="1" xfId="4" applyAlignment="1" applyProtection="1">
      <alignment horizontal="center" vertical="center"/>
    </xf>
    <xf numFmtId="0" fontId="15" fillId="0" borderId="0" xfId="0" applyFont="1" applyProtection="1">
      <alignment vertical="center"/>
    </xf>
    <xf numFmtId="0" fontId="16" fillId="10" borderId="5" xfId="8" applyBorder="1" applyAlignment="1" applyProtection="1">
      <alignment horizontal="center" vertical="center" wrapText="1"/>
      <protection locked="0"/>
    </xf>
    <xf numFmtId="0" fontId="16" fillId="10" borderId="1" xfId="8" applyAlignment="1" applyProtection="1">
      <alignment horizontal="center" vertical="center" wrapText="1"/>
      <protection locked="0"/>
    </xf>
    <xf numFmtId="0" fontId="0" fillId="0" borderId="1" xfId="0" applyBorder="1" applyProtection="1">
      <alignment vertical="center"/>
    </xf>
    <xf numFmtId="0" fontId="17" fillId="3" borderId="1" xfId="3" applyBorder="1" applyAlignment="1" applyProtection="1">
      <alignment vertical="center"/>
    </xf>
    <xf numFmtId="0" fontId="17" fillId="3" borderId="1" xfId="3" applyBorder="1" applyAlignment="1" applyProtection="1">
      <alignment horizontal="center" vertical="center"/>
    </xf>
    <xf numFmtId="0" fontId="18" fillId="3" borderId="1" xfId="6" applyProtection="1">
      <alignment horizontal="left" vertical="center" wrapText="1"/>
    </xf>
    <xf numFmtId="0" fontId="17" fillId="3" borderId="1" xfId="3" applyBorder="1" applyProtection="1">
      <alignment horizontal="left" vertical="center"/>
    </xf>
    <xf numFmtId="166" fontId="5" fillId="3" borderId="1" xfId="6" applyNumberFormat="1" applyFont="1" applyBorder="1" applyAlignment="1" applyProtection="1">
      <alignment horizontal="right" vertical="center"/>
    </xf>
    <xf numFmtId="166" fontId="24" fillId="10" borderId="1" xfId="8" applyNumberFormat="1" applyFont="1" applyBorder="1" applyProtection="1">
      <alignment horizontal="left" vertical="center" wrapText="1"/>
      <protection locked="0"/>
    </xf>
    <xf numFmtId="0" fontId="17" fillId="11" borderId="1" xfId="3" applyFill="1" applyAlignment="1" applyProtection="1">
      <alignment horizontal="center" vertical="center"/>
    </xf>
    <xf numFmtId="0" fontId="24" fillId="10" borderId="1" xfId="8" applyFont="1" applyAlignment="1" applyProtection="1">
      <alignment horizontal="center" vertical="center" wrapText="1"/>
      <protection locked="0"/>
    </xf>
    <xf numFmtId="0" fontId="23" fillId="3" borderId="1" xfId="6" applyFont="1" applyAlignment="1" applyProtection="1">
      <alignment horizontal="center" vertical="center" wrapText="1"/>
    </xf>
    <xf numFmtId="0" fontId="19" fillId="8" borderId="1" xfId="4" applyProtection="1">
      <alignment horizontal="left" vertical="center"/>
    </xf>
    <xf numFmtId="0" fontId="16" fillId="10" borderId="1" xfId="8" applyProtection="1">
      <alignment horizontal="left" vertical="center" wrapText="1"/>
      <protection locked="0"/>
    </xf>
    <xf numFmtId="0" fontId="0" fillId="0" borderId="0" xfId="0" applyProtection="1">
      <alignment vertical="center"/>
    </xf>
    <xf numFmtId="0" fontId="19" fillId="8" borderId="1" xfId="4">
      <alignment horizontal="left" vertical="center"/>
    </xf>
    <xf numFmtId="0" fontId="0" fillId="0" borderId="0" xfId="0" applyProtection="1">
      <alignment vertical="center"/>
    </xf>
    <xf numFmtId="0" fontId="2" fillId="12" borderId="1" xfId="14" applyFont="1" applyFill="1" applyAlignment="1" applyProtection="1">
      <alignment horizontal="left" vertical="center"/>
    </xf>
    <xf numFmtId="0" fontId="2" fillId="12" borderId="1" xfId="14" applyFont="1" applyFill="1" applyAlignment="1" applyProtection="1">
      <alignment horizontal="center" vertical="center"/>
    </xf>
    <xf numFmtId="0" fontId="2" fillId="12" borderId="1" xfId="14" applyFont="1" applyFill="1" applyAlignment="1" applyProtection="1">
      <alignment horizontal="center" vertical="center" wrapText="1"/>
    </xf>
    <xf numFmtId="165" fontId="2" fillId="12" borderId="1" xfId="14" applyNumberFormat="1" applyFill="1" applyAlignment="1" applyProtection="1">
      <alignment horizontal="right" vertical="center"/>
    </xf>
    <xf numFmtId="0" fontId="0" fillId="0" borderId="0" xfId="0" applyProtection="1">
      <alignment vertical="center"/>
    </xf>
    <xf numFmtId="0" fontId="28" fillId="0" borderId="0" xfId="0" applyFont="1">
      <alignment vertical="center"/>
    </xf>
    <xf numFmtId="9" fontId="3" fillId="9" borderId="1" xfId="16" applyNumberFormat="1" applyFill="1" applyBorder="1" applyAlignment="1">
      <alignment horizontal="center" vertical="center"/>
    </xf>
    <xf numFmtId="0" fontId="29" fillId="3" borderId="1" xfId="3" applyFont="1" applyBorder="1" applyAlignment="1">
      <alignment horizontal="center" vertical="center" wrapText="1"/>
    </xf>
    <xf numFmtId="9" fontId="3" fillId="9" borderId="1" xfId="13" applyFont="1" applyFill="1" applyBorder="1" applyAlignment="1" applyProtection="1">
      <alignment horizontal="center" vertical="center"/>
      <protection locked="0"/>
    </xf>
    <xf numFmtId="0" fontId="26" fillId="0" borderId="0" xfId="0" applyFont="1" applyAlignment="1" applyProtection="1">
      <alignment horizontal="center" vertical="center" wrapText="1"/>
    </xf>
    <xf numFmtId="0" fontId="27" fillId="2" borderId="0" xfId="1">
      <alignment vertical="center"/>
    </xf>
    <xf numFmtId="0" fontId="19" fillId="8" borderId="1" xfId="4" applyProtection="1">
      <alignment horizontal="left" vertical="center"/>
    </xf>
    <xf numFmtId="0" fontId="16" fillId="10" borderId="1" xfId="8" applyAlignment="1" applyProtection="1">
      <alignment horizontal="left" vertical="top" wrapText="1"/>
      <protection locked="0"/>
    </xf>
    <xf numFmtId="0" fontId="16" fillId="10" borderId="1" xfId="8" applyProtection="1">
      <alignment horizontal="left" vertical="center" wrapText="1"/>
      <protection locked="0"/>
    </xf>
    <xf numFmtId="0" fontId="0" fillId="0" borderId="0" xfId="0" applyProtection="1">
      <alignment vertical="center"/>
    </xf>
    <xf numFmtId="0" fontId="16" fillId="10" borderId="1" xfId="2" applyProtection="1">
      <alignment horizontal="left" vertical="top" wrapText="1"/>
      <protection locked="0"/>
    </xf>
    <xf numFmtId="0" fontId="17" fillId="3" borderId="1" xfId="3" applyProtection="1">
      <alignment horizontal="left" vertical="center"/>
    </xf>
    <xf numFmtId="0" fontId="20" fillId="6" borderId="1" xfId="9" applyProtection="1">
      <alignment vertical="center"/>
    </xf>
    <xf numFmtId="0" fontId="19" fillId="8" borderId="1" xfId="4" applyProtection="1">
      <alignment horizontal="left" vertical="center"/>
      <protection locked="0"/>
    </xf>
    <xf numFmtId="0" fontId="19" fillId="8" borderId="1" xfId="4" applyAlignment="1" applyProtection="1">
      <alignment horizontal="center" vertical="center"/>
    </xf>
    <xf numFmtId="0" fontId="23" fillId="10" borderId="1" xfId="2" applyFont="1">
      <alignment horizontal="left" vertical="top" wrapText="1"/>
      <protection locked="0"/>
    </xf>
    <xf numFmtId="0" fontId="17" fillId="3" borderId="1" xfId="3" applyFont="1">
      <alignment horizontal="left" vertical="center"/>
    </xf>
    <xf numFmtId="0" fontId="24" fillId="10" borderId="1" xfId="2" applyFont="1">
      <alignment horizontal="left" vertical="top" wrapText="1"/>
      <protection locked="0"/>
    </xf>
    <xf numFmtId="0" fontId="0" fillId="0" borderId="9" xfId="0" applyBorder="1" applyAlignment="1" applyProtection="1">
      <alignment horizontal="center" vertical="center"/>
    </xf>
    <xf numFmtId="0" fontId="0" fillId="0" borderId="7" xfId="0" applyBorder="1" applyAlignment="1" applyProtection="1">
      <alignment horizontal="center" vertical="center"/>
    </xf>
    <xf numFmtId="0" fontId="19" fillId="8" borderId="1" xfId="4">
      <alignment horizontal="left" vertical="center"/>
    </xf>
    <xf numFmtId="0" fontId="19" fillId="8" borderId="8" xfId="4" applyBorder="1">
      <alignment horizontal="left" vertical="center"/>
    </xf>
    <xf numFmtId="0" fontId="23" fillId="10" borderId="8" xfId="8" applyFont="1" applyFill="1" applyBorder="1" applyAlignment="1">
      <alignment horizontal="left" vertical="center" wrapText="1"/>
      <protection locked="0"/>
    </xf>
    <xf numFmtId="0" fontId="23" fillId="10" borderId="10" xfId="8" applyFont="1" applyFill="1" applyBorder="1" applyAlignment="1">
      <alignment horizontal="left" vertical="center" wrapText="1"/>
      <protection locked="0"/>
    </xf>
    <xf numFmtId="0" fontId="23" fillId="10" borderId="5" xfId="8" applyFont="1" applyFill="1" applyBorder="1" applyAlignment="1">
      <alignment horizontal="left" vertical="center" wrapText="1"/>
      <protection locked="0"/>
    </xf>
    <xf numFmtId="0" fontId="17" fillId="3" borderId="1" xfId="3">
      <alignment horizontal="left" vertical="center"/>
    </xf>
    <xf numFmtId="0" fontId="25" fillId="8" borderId="1" xfId="4" applyFont="1">
      <alignment horizontal="left" vertical="center"/>
    </xf>
    <xf numFmtId="0" fontId="17" fillId="3" borderId="1" xfId="3" applyBorder="1" applyAlignment="1" applyProtection="1">
      <alignment horizontal="center" vertical="center"/>
    </xf>
    <xf numFmtId="0" fontId="24" fillId="10" borderId="1" xfId="8" applyFont="1" applyProtection="1">
      <alignment horizontal="left" vertical="center" wrapText="1"/>
      <protection locked="0"/>
    </xf>
    <xf numFmtId="0" fontId="17" fillId="11" borderId="1" xfId="3" applyFill="1" applyProtection="1">
      <alignment horizontal="left" vertical="center"/>
    </xf>
  </cellXfs>
  <cellStyles count="22">
    <cellStyle name="Aut. calc" xfId="17"/>
    <cellStyle name="BPD" xfId="15"/>
    <cellStyle name="Count" xfId="7"/>
    <cellStyle name="DF2" xfId="16"/>
    <cellStyle name="Do not fill" xfId="6"/>
    <cellStyle name="Do not fill 2" xfId="19"/>
    <cellStyle name="Euro" xfId="10"/>
    <cellStyle name="Headline1" xfId="1"/>
    <cellStyle name="Headline2" xfId="4"/>
    <cellStyle name="Headline2 2" xfId="18"/>
    <cellStyle name="Headline3" xfId="9"/>
    <cellStyle name="Headline3 2" xfId="21"/>
    <cellStyle name="Headline4" xfId="3"/>
    <cellStyle name="Headline4 2" xfId="14"/>
    <cellStyle name="Headline4 C" xfId="11"/>
    <cellStyle name="Normál" xfId="0" builtinId="0" customBuiltin="1"/>
    <cellStyle name="PNum" xfId="12"/>
    <cellStyle name="Százalék" xfId="13" builtinId="5"/>
    <cellStyle name="Text field_Cen" xfId="8"/>
    <cellStyle name="Text field_UpLeft" xfId="2"/>
    <cellStyle name="Text field_UpLeft 2" xfId="20"/>
    <cellStyle name="Tutorial" xfId="5"/>
  </cellStyles>
  <dxfs count="121">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DDF3EF"/>
      <color rgb="FFFFFFCC"/>
      <color rgb="FF46BEAA"/>
      <color rgb="FFFFFF99"/>
      <color rgb="FFFFE17D"/>
      <color rgb="FFE1E1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D27"/>
  <sheetViews>
    <sheetView showGridLines="0" topLeftCell="A13" zoomScale="115" zoomScaleNormal="115" zoomScaleSheetLayoutView="100" workbookViewId="0">
      <selection activeCell="C12" sqref="C12"/>
    </sheetView>
  </sheetViews>
  <sheetFormatPr defaultColWidth="9" defaultRowHeight="14.25" x14ac:dyDescent="0.2"/>
  <cols>
    <col min="1" max="1" width="26.875" style="5" customWidth="1"/>
    <col min="2" max="2" width="1.625" style="5" customWidth="1"/>
    <col min="3" max="3" width="38.375" style="5" customWidth="1"/>
    <col min="4" max="4" width="11" style="5" customWidth="1"/>
    <col min="5" max="16384" width="9" style="5"/>
  </cols>
  <sheetData>
    <row r="1" spans="1:4" s="18" customFormat="1" ht="142.5" customHeight="1" x14ac:dyDescent="0.2"/>
    <row r="2" spans="1:4" ht="120" customHeight="1" x14ac:dyDescent="0.2">
      <c r="A2" s="97" t="s">
        <v>15</v>
      </c>
      <c r="B2" s="97"/>
      <c r="C2" s="97"/>
      <c r="D2" s="18"/>
    </row>
    <row r="3" spans="1:4" ht="7.5" customHeight="1" x14ac:dyDescent="0.2">
      <c r="A3" s="3"/>
      <c r="B3" s="3"/>
      <c r="C3" s="3"/>
      <c r="D3" s="18"/>
    </row>
    <row r="4" spans="1:4" ht="30" customHeight="1" x14ac:dyDescent="0.2">
      <c r="A4" s="30" t="s">
        <v>140</v>
      </c>
      <c r="B4" s="30"/>
      <c r="C4" s="34" t="s">
        <v>54</v>
      </c>
      <c r="D4" s="18"/>
    </row>
    <row r="5" spans="1:4" s="18" customFormat="1" ht="8.1" customHeight="1" x14ac:dyDescent="0.2">
      <c r="A5" s="32"/>
      <c r="B5" s="32"/>
      <c r="C5" s="32"/>
    </row>
    <row r="6" spans="1:4" s="18" customFormat="1" ht="30" customHeight="1" x14ac:dyDescent="0.2">
      <c r="A6" s="30" t="s">
        <v>92</v>
      </c>
      <c r="B6" s="30"/>
      <c r="C6" s="34" t="s">
        <v>165</v>
      </c>
    </row>
    <row r="7" spans="1:4" ht="8.1" customHeight="1" x14ac:dyDescent="0.2">
      <c r="A7" s="30"/>
      <c r="B7" s="30"/>
      <c r="C7" s="29"/>
      <c r="D7" s="18"/>
    </row>
    <row r="8" spans="1:4" ht="30" customHeight="1" x14ac:dyDescent="0.2">
      <c r="A8" s="30" t="s">
        <v>138</v>
      </c>
      <c r="B8" s="30"/>
      <c r="C8" s="34" t="str">
        <f>T('3.1 DATA'!A4:C4)</f>
        <v/>
      </c>
      <c r="D8" s="18"/>
    </row>
    <row r="9" spans="1:4" ht="8.1" customHeight="1" x14ac:dyDescent="0.2">
      <c r="A9" s="31"/>
      <c r="B9" s="31"/>
      <c r="C9" s="35"/>
      <c r="D9" s="18"/>
    </row>
    <row r="10" spans="1:4" ht="30" customHeight="1" x14ac:dyDescent="0.2">
      <c r="A10" s="30" t="s">
        <v>9</v>
      </c>
      <c r="B10" s="30"/>
      <c r="C10" s="34" t="str">
        <f>T('2. Main data'!A4)</f>
        <v/>
      </c>
      <c r="D10" s="18"/>
    </row>
    <row r="11" spans="1:4" ht="8.1" customHeight="1" x14ac:dyDescent="0.2">
      <c r="A11" s="31"/>
      <c r="B11" s="31"/>
      <c r="C11" s="35"/>
      <c r="D11" s="18"/>
    </row>
    <row r="12" spans="1:4" ht="30" customHeight="1" x14ac:dyDescent="0.2">
      <c r="A12" s="30" t="s">
        <v>139</v>
      </c>
      <c r="B12" s="30"/>
      <c r="C12" s="34" t="str">
        <f>T('2. Main data'!A7)</f>
        <v/>
      </c>
      <c r="D12" s="18"/>
    </row>
    <row r="13" spans="1:4" ht="8.1" customHeight="1" x14ac:dyDescent="0.2">
      <c r="A13" s="29"/>
      <c r="B13" s="29"/>
      <c r="C13" s="29"/>
      <c r="D13" s="18"/>
    </row>
    <row r="14" spans="1:4" ht="30" customHeight="1" x14ac:dyDescent="0.2">
      <c r="A14" s="30" t="s">
        <v>19</v>
      </c>
      <c r="B14" s="30"/>
      <c r="C14" s="34" t="str">
        <f>T('2. Main data'!C7)</f>
        <v/>
      </c>
      <c r="D14" s="18"/>
    </row>
    <row r="15" spans="1:4" ht="8.1" customHeight="1" x14ac:dyDescent="0.2">
      <c r="A15" s="31"/>
      <c r="B15" s="31"/>
      <c r="C15" s="35"/>
      <c r="D15" s="18"/>
    </row>
    <row r="16" spans="1:4" ht="30" customHeight="1" x14ac:dyDescent="0.2">
      <c r="A16" s="30" t="s">
        <v>12</v>
      </c>
      <c r="B16" s="30"/>
      <c r="C16" s="34" t="str">
        <f>T('2. Main data'!C9)</f>
        <v/>
      </c>
      <c r="D16" s="18"/>
    </row>
    <row r="17" spans="1:4" ht="8.1" customHeight="1" x14ac:dyDescent="0.2">
      <c r="A17" s="29"/>
      <c r="B17" s="29"/>
      <c r="C17" s="29"/>
      <c r="D17" s="18"/>
    </row>
    <row r="18" spans="1:4" s="14" customFormat="1" ht="30" customHeight="1" x14ac:dyDescent="0.2">
      <c r="A18" s="30" t="s">
        <v>43</v>
      </c>
      <c r="B18" s="30"/>
      <c r="C18" s="34" t="str">
        <f>T('2. Main data'!C11)</f>
        <v/>
      </c>
      <c r="D18" s="18"/>
    </row>
    <row r="19" spans="1:4" s="18" customFormat="1" ht="8.1" customHeight="1" x14ac:dyDescent="0.2">
      <c r="A19" s="29"/>
      <c r="B19" s="29"/>
      <c r="C19" s="29"/>
    </row>
    <row r="20" spans="1:4" s="87" customFormat="1" ht="30" customHeight="1" x14ac:dyDescent="0.2">
      <c r="A20" s="30" t="s">
        <v>147</v>
      </c>
      <c r="B20" s="30"/>
      <c r="C20" s="34" t="str">
        <f>T('2. Main data'!C13)</f>
        <v/>
      </c>
    </row>
    <row r="21" spans="1:4" s="87" customFormat="1" ht="8.1" customHeight="1" x14ac:dyDescent="0.2">
      <c r="A21" s="29"/>
      <c r="B21" s="29"/>
      <c r="C21" s="29"/>
    </row>
    <row r="22" spans="1:4" ht="30" customHeight="1" x14ac:dyDescent="0.2">
      <c r="A22" s="30" t="s">
        <v>13</v>
      </c>
      <c r="B22" s="30"/>
      <c r="C22" s="36">
        <f>'4. Financial overview'!H5</f>
        <v>0</v>
      </c>
      <c r="D22" s="18"/>
    </row>
    <row r="23" spans="1:4" ht="8.1" customHeight="1" x14ac:dyDescent="0.2">
      <c r="A23" s="29"/>
      <c r="B23" s="29"/>
      <c r="C23" s="29"/>
      <c r="D23" s="18"/>
    </row>
    <row r="24" spans="1:4" ht="30" customHeight="1" x14ac:dyDescent="0.2">
      <c r="A24" s="30" t="s">
        <v>14</v>
      </c>
      <c r="B24" s="30"/>
      <c r="C24" s="36">
        <f>'4. Financial overview'!C5</f>
        <v>0</v>
      </c>
      <c r="D24" s="18"/>
    </row>
    <row r="25" spans="1:4" ht="8.1" customHeight="1" x14ac:dyDescent="0.2">
      <c r="A25" s="3"/>
      <c r="B25" s="3"/>
      <c r="C25" s="3"/>
      <c r="D25" s="18"/>
    </row>
    <row r="26" spans="1:4" x14ac:dyDescent="0.2">
      <c r="A26" s="3"/>
      <c r="B26" s="3"/>
      <c r="C26" s="3"/>
    </row>
    <row r="27" spans="1:4" x14ac:dyDescent="0.2">
      <c r="A27" s="3"/>
      <c r="B27" s="3"/>
      <c r="C27" s="3"/>
    </row>
  </sheetData>
  <sheetProtection sheet="1" selectLockedCells="1"/>
  <customSheetViews>
    <customSheetView guid="{9B195D69-7D5B-406D-87D2-41910A2F61D3}" scale="160" showGridLines="0" fitToPage="1" topLeftCell="A10">
      <selection activeCell="L9" sqref="L9:M9"/>
      <pageMargins left="0.7" right="0.7" top="0.75" bottom="0.75" header="0.3" footer="0.3"/>
      <pageSetup paperSize="9" scale="93" fitToHeight="0" orientation="portrait" r:id="rId1"/>
    </customSheetView>
  </customSheetViews>
  <mergeCells count="1">
    <mergeCell ref="A2:C2"/>
  </mergeCells>
  <conditionalFormatting sqref="C4 C9:C13 C22:C23 C18">
    <cfRule type="notContainsBlanks" dxfId="120" priority="9">
      <formula>LEN(TRIM(C4))&gt;0</formula>
    </cfRule>
  </conditionalFormatting>
  <conditionalFormatting sqref="C14:C17">
    <cfRule type="notContainsBlanks" dxfId="119" priority="8">
      <formula>LEN(TRIM(C14))&gt;0</formula>
    </cfRule>
  </conditionalFormatting>
  <conditionalFormatting sqref="C8">
    <cfRule type="notContainsBlanks" dxfId="118" priority="7">
      <formula>LEN(TRIM(C8))&gt;0</formula>
    </cfRule>
  </conditionalFormatting>
  <conditionalFormatting sqref="C24">
    <cfRule type="notContainsBlanks" dxfId="117" priority="6">
      <formula>LEN(TRIM(C24))&gt;0</formula>
    </cfRule>
  </conditionalFormatting>
  <conditionalFormatting sqref="C19">
    <cfRule type="notContainsBlanks" dxfId="116" priority="4">
      <formula>LEN(TRIM(C19))&gt;0</formula>
    </cfRule>
  </conditionalFormatting>
  <conditionalFormatting sqref="C6">
    <cfRule type="notContainsBlanks" dxfId="115" priority="3">
      <formula>LEN(TRIM(C6))&gt;0</formula>
    </cfRule>
  </conditionalFormatting>
  <conditionalFormatting sqref="C20">
    <cfRule type="notContainsBlanks" dxfId="114" priority="2">
      <formula>LEN(TRIM(C20))&gt;0</formula>
    </cfRule>
  </conditionalFormatting>
  <conditionalFormatting sqref="C21">
    <cfRule type="notContainsBlanks" dxfId="113" priority="1">
      <formula>LEN(TRIM(C21))&gt;0</formula>
    </cfRule>
  </conditionalFormatting>
  <pageMargins left="0.7" right="0.7" top="0.75" bottom="0.75" header="0.3" footer="0.3"/>
  <pageSetup paperSize="9" orientation="portrait" r:id="rId2"/>
  <headerFooter>
    <oddHeader>&amp;C&amp;G</oddHead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showGridLines="0" zoomScale="130" zoomScaleNormal="130" zoomScaleSheetLayoutView="100" workbookViewId="0">
      <selection activeCell="A5" sqref="A5:B5"/>
    </sheetView>
  </sheetViews>
  <sheetFormatPr defaultColWidth="9" defaultRowHeight="14.25" x14ac:dyDescent="0.2"/>
  <cols>
    <col min="1" max="1" width="6.375" style="18" customWidth="1"/>
    <col min="2" max="2" width="47.125" style="18" customWidth="1"/>
    <col min="3" max="3" width="13.5" style="23" customWidth="1"/>
    <col min="4" max="4" width="10.625" style="23" customWidth="1"/>
    <col min="5" max="6" width="10.625" style="18" customWidth="1"/>
    <col min="7" max="16384" width="9" style="18"/>
  </cols>
  <sheetData>
    <row r="1" spans="1:8" ht="30" customHeight="1" x14ac:dyDescent="0.2">
      <c r="A1" s="98" t="s">
        <v>143</v>
      </c>
      <c r="B1" s="98"/>
      <c r="C1" s="98"/>
      <c r="D1" s="98"/>
      <c r="E1" s="98"/>
      <c r="F1" s="98"/>
    </row>
    <row r="2" spans="1:8" ht="6" customHeight="1" x14ac:dyDescent="0.2"/>
    <row r="3" spans="1:8" ht="20.100000000000001" customHeight="1" x14ac:dyDescent="0.2">
      <c r="A3" s="99" t="s">
        <v>48</v>
      </c>
      <c r="B3" s="99"/>
      <c r="C3" s="99"/>
      <c r="D3" s="99"/>
      <c r="E3" s="99"/>
      <c r="F3" s="99"/>
    </row>
    <row r="4" spans="1:8" ht="20.100000000000001" customHeight="1" x14ac:dyDescent="0.2">
      <c r="A4" s="122" t="s">
        <v>126</v>
      </c>
      <c r="B4" s="122"/>
      <c r="C4" s="80" t="s">
        <v>127</v>
      </c>
      <c r="D4" s="80" t="s">
        <v>81</v>
      </c>
      <c r="E4" s="80" t="s">
        <v>49</v>
      </c>
      <c r="F4" s="80" t="s">
        <v>31</v>
      </c>
    </row>
    <row r="5" spans="1:8" s="6" customFormat="1" ht="30" customHeight="1" x14ac:dyDescent="0.2">
      <c r="A5" s="121"/>
      <c r="B5" s="121"/>
      <c r="C5" s="82" t="str">
        <f>IF($A5&lt;&gt;"",VLOOKUP($A5,'Technical data sheet'!$A$41:$C$44,2,FALSE),"")</f>
        <v/>
      </c>
      <c r="D5" s="82" t="str">
        <f>IF($A5&lt;&gt;"",VLOOKUP($A5,'Technical data sheet'!$A$41:$C$44,3,FALSE),"")</f>
        <v/>
      </c>
      <c r="E5" s="81"/>
      <c r="F5" s="81"/>
      <c r="G5" s="37"/>
      <c r="H5" s="37"/>
    </row>
    <row r="6" spans="1:8" s="6" customFormat="1" ht="30" customHeight="1" x14ac:dyDescent="0.2">
      <c r="A6" s="121"/>
      <c r="B6" s="121"/>
      <c r="C6" s="82" t="str">
        <f>IF($A6&lt;&gt;"",VLOOKUP($A6,'Technical data sheet'!$A$41:$C$44,2,FALSE),"")</f>
        <v/>
      </c>
      <c r="D6" s="82" t="str">
        <f>IF($A6&lt;&gt;"",VLOOKUP($A6,'Technical data sheet'!$A$41:$C$44,3,FALSE),"")</f>
        <v/>
      </c>
      <c r="E6" s="81"/>
      <c r="F6" s="81"/>
      <c r="G6" s="37"/>
      <c r="H6" s="37"/>
    </row>
    <row r="7" spans="1:8" ht="8.1" customHeight="1" x14ac:dyDescent="0.2"/>
    <row r="8" spans="1:8" ht="20.100000000000001" customHeight="1" x14ac:dyDescent="0.2">
      <c r="A8" s="99" t="s">
        <v>50</v>
      </c>
      <c r="B8" s="99"/>
      <c r="C8" s="99"/>
      <c r="D8" s="99"/>
      <c r="E8" s="99"/>
      <c r="F8" s="99"/>
    </row>
    <row r="9" spans="1:8" ht="20.100000000000001" customHeight="1" x14ac:dyDescent="0.2">
      <c r="A9" s="122" t="s">
        <v>126</v>
      </c>
      <c r="B9" s="122"/>
      <c r="C9" s="80" t="s">
        <v>127</v>
      </c>
      <c r="D9" s="80" t="s">
        <v>81</v>
      </c>
      <c r="E9" s="80" t="s">
        <v>49</v>
      </c>
      <c r="F9" s="80" t="s">
        <v>31</v>
      </c>
    </row>
    <row r="10" spans="1:8" ht="30" customHeight="1" x14ac:dyDescent="0.2">
      <c r="A10" s="121"/>
      <c r="B10" s="121"/>
      <c r="C10" s="82" t="str">
        <f>IF($A10&lt;&gt;"",VLOOKUP($A10,'Technical data sheet'!$A$47:$C$49,2,FALSE),"")</f>
        <v/>
      </c>
      <c r="D10" s="82" t="str">
        <f>IF($A10&lt;&gt;"",VLOOKUP($A10,'Technical data sheet'!$A$47:$C$49,3,FALSE),"")</f>
        <v/>
      </c>
      <c r="E10" s="81"/>
      <c r="F10" s="81"/>
      <c r="G10" s="3"/>
      <c r="H10" s="3"/>
    </row>
    <row r="11" spans="1:8" ht="30" customHeight="1" x14ac:dyDescent="0.2">
      <c r="A11" s="121"/>
      <c r="B11" s="121"/>
      <c r="C11" s="82" t="str">
        <f>IF($A11&lt;&gt;"",VLOOKUP($A11,'Technical data sheet'!$A$47:$C$49,2,FALSE),"")</f>
        <v/>
      </c>
      <c r="D11" s="82" t="str">
        <f>IF($A11&lt;&gt;"",VLOOKUP($A11,'Technical data sheet'!$A$47:$C$49,3,FALSE),"")</f>
        <v/>
      </c>
      <c r="E11" s="81"/>
      <c r="F11" s="81"/>
      <c r="G11" s="3"/>
      <c r="H11" s="3"/>
    </row>
  </sheetData>
  <sheetProtection sheet="1" selectLockedCells="1"/>
  <mergeCells count="9">
    <mergeCell ref="A1:F1"/>
    <mergeCell ref="A11:B11"/>
    <mergeCell ref="A3:F3"/>
    <mergeCell ref="A8:F8"/>
    <mergeCell ref="A4:B4"/>
    <mergeCell ref="A5:B5"/>
    <mergeCell ref="A6:B6"/>
    <mergeCell ref="A9:B9"/>
    <mergeCell ref="A10:B10"/>
  </mergeCells>
  <conditionalFormatting sqref="A7:E7 E5">
    <cfRule type="notContainsBlanks" dxfId="22" priority="47">
      <formula>LEN(TRIM(A5))&gt;0</formula>
    </cfRule>
  </conditionalFormatting>
  <conditionalFormatting sqref="F5 F7">
    <cfRule type="notContainsBlanks" dxfId="21" priority="40">
      <formula>LEN(TRIM(F5))&gt;0</formula>
    </cfRule>
  </conditionalFormatting>
  <conditionalFormatting sqref="E10:E11">
    <cfRule type="notContainsBlanks" dxfId="20" priority="19">
      <formula>LEN(TRIM(E10))&gt;0</formula>
    </cfRule>
  </conditionalFormatting>
  <conditionalFormatting sqref="A6">
    <cfRule type="notContainsBlanks" dxfId="19" priority="11">
      <formula>LEN(TRIM(A6))&gt;0</formula>
    </cfRule>
  </conditionalFormatting>
  <conditionalFormatting sqref="C6:D6">
    <cfRule type="notContainsBlanks" dxfId="18" priority="10">
      <formula>LEN(TRIM(C6))&gt;0</formula>
    </cfRule>
  </conditionalFormatting>
  <conditionalFormatting sqref="A5">
    <cfRule type="notContainsBlanks" dxfId="17" priority="27">
      <formula>LEN(TRIM(A5))&gt;0</formula>
    </cfRule>
  </conditionalFormatting>
  <conditionalFormatting sqref="E6">
    <cfRule type="notContainsBlanks" dxfId="16" priority="13">
      <formula>LEN(TRIM(E6))&gt;0</formula>
    </cfRule>
  </conditionalFormatting>
  <conditionalFormatting sqref="C10:D11">
    <cfRule type="cellIs" dxfId="15" priority="3" operator="equal">
      <formula>0</formula>
    </cfRule>
  </conditionalFormatting>
  <conditionalFormatting sqref="C5:D5">
    <cfRule type="notContainsBlanks" dxfId="14" priority="21">
      <formula>LEN(TRIM(C5))&gt;0</formula>
    </cfRule>
  </conditionalFormatting>
  <conditionalFormatting sqref="C5:D5">
    <cfRule type="cellIs" dxfId="13" priority="20" operator="equal">
      <formula>0</formula>
    </cfRule>
  </conditionalFormatting>
  <conditionalFormatting sqref="F10:F11">
    <cfRule type="notContainsBlanks" dxfId="12" priority="18">
      <formula>LEN(TRIM(F10))&gt;0</formula>
    </cfRule>
  </conditionalFormatting>
  <conditionalFormatting sqref="A10:A11">
    <cfRule type="notContainsBlanks" dxfId="11" priority="17">
      <formula>LEN(TRIM(A10))&gt;0</formula>
    </cfRule>
  </conditionalFormatting>
  <conditionalFormatting sqref="F6">
    <cfRule type="notContainsBlanks" dxfId="10" priority="12">
      <formula>LEN(TRIM(F6))&gt;0</formula>
    </cfRule>
  </conditionalFormatting>
  <conditionalFormatting sqref="C6:D6">
    <cfRule type="cellIs" dxfId="9" priority="9" operator="equal">
      <formula>0</formula>
    </cfRule>
  </conditionalFormatting>
  <conditionalFormatting sqref="C10:D11">
    <cfRule type="notContainsBlanks" dxfId="8" priority="4">
      <formula>LEN(TRIM(C10))&gt;0</formula>
    </cfRule>
  </conditionalFormatting>
  <dataValidations count="3">
    <dataValidation type="list" allowBlank="1" showInputMessage="1" showErrorMessage="1" sqref="A11:B11">
      <formula1>Result</formula1>
    </dataValidation>
    <dataValidation type="list" allowBlank="1" showInputMessage="1" showErrorMessage="1" sqref="A5:B5 A6:B6">
      <formula1>Output</formula1>
    </dataValidation>
    <dataValidation type="list" allowBlank="1" showInputMessage="1" showErrorMessage="1" sqref="A10:B10">
      <formula1>Result</formula1>
    </dataValidation>
  </dataValidations>
  <pageMargins left="0.7" right="0.7" top="0.75" bottom="0.75" header="0.3" footer="0.3"/>
  <pageSetup paperSize="9" scale="81" orientation="portrait" r:id="rId1"/>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zoomScale="145" zoomScaleNormal="145" workbookViewId="0">
      <selection activeCell="J11" sqref="J11"/>
    </sheetView>
  </sheetViews>
  <sheetFormatPr defaultRowHeight="14.25" x14ac:dyDescent="0.2"/>
  <cols>
    <col min="4" max="4" width="9" style="27"/>
  </cols>
  <sheetData>
    <row r="1" spans="1:10" x14ac:dyDescent="0.2">
      <c r="A1" t="s">
        <v>82</v>
      </c>
      <c r="B1" t="s">
        <v>108</v>
      </c>
      <c r="C1" t="s">
        <v>109</v>
      </c>
      <c r="D1" s="27" t="s">
        <v>122</v>
      </c>
      <c r="E1" t="s">
        <v>0</v>
      </c>
      <c r="F1" s="28" t="s">
        <v>125</v>
      </c>
      <c r="G1" t="s">
        <v>22</v>
      </c>
      <c r="J1" t="s">
        <v>200</v>
      </c>
    </row>
    <row r="2" spans="1:10" x14ac:dyDescent="0.2">
      <c r="A2" t="s">
        <v>29</v>
      </c>
      <c r="B2" t="s">
        <v>90</v>
      </c>
      <c r="C2" s="15" t="s">
        <v>110</v>
      </c>
      <c r="D2" s="27" t="s">
        <v>123</v>
      </c>
      <c r="E2" t="s">
        <v>7</v>
      </c>
      <c r="F2" s="54">
        <v>0.2</v>
      </c>
      <c r="G2" s="15" t="s">
        <v>32</v>
      </c>
      <c r="I2" s="17"/>
      <c r="J2">
        <v>17</v>
      </c>
    </row>
    <row r="3" spans="1:10" x14ac:dyDescent="0.2">
      <c r="A3" t="s">
        <v>30</v>
      </c>
      <c r="B3" t="s">
        <v>166</v>
      </c>
      <c r="C3" s="15" t="s">
        <v>111</v>
      </c>
      <c r="D3" s="27" t="s">
        <v>124</v>
      </c>
      <c r="E3" t="s">
        <v>8</v>
      </c>
      <c r="F3" s="54">
        <v>0.15</v>
      </c>
      <c r="G3" s="15" t="s">
        <v>68</v>
      </c>
      <c r="J3">
        <v>47</v>
      </c>
    </row>
    <row r="4" spans="1:10" x14ac:dyDescent="0.2">
      <c r="F4" s="54">
        <v>0.12</v>
      </c>
      <c r="G4" s="15" t="s">
        <v>91</v>
      </c>
    </row>
    <row r="5" spans="1:10" x14ac:dyDescent="0.2">
      <c r="A5" t="s">
        <v>2</v>
      </c>
      <c r="F5" s="54">
        <v>0</v>
      </c>
      <c r="G5" s="65" t="s">
        <v>168</v>
      </c>
    </row>
    <row r="6" spans="1:10" x14ac:dyDescent="0.2">
      <c r="A6" t="s">
        <v>63</v>
      </c>
      <c r="G6" s="15" t="s">
        <v>169</v>
      </c>
    </row>
    <row r="7" spans="1:10" x14ac:dyDescent="0.2">
      <c r="A7" t="s">
        <v>64</v>
      </c>
      <c r="G7" s="15" t="s">
        <v>78</v>
      </c>
    </row>
    <row r="8" spans="1:10" x14ac:dyDescent="0.2">
      <c r="A8" t="s">
        <v>65</v>
      </c>
    </row>
    <row r="9" spans="1:10" x14ac:dyDescent="0.2">
      <c r="A9" t="s">
        <v>66</v>
      </c>
    </row>
    <row r="10" spans="1:10" x14ac:dyDescent="0.2">
      <c r="A10" t="s">
        <v>67</v>
      </c>
    </row>
    <row r="11" spans="1:10" x14ac:dyDescent="0.2">
      <c r="A11" t="s">
        <v>56</v>
      </c>
    </row>
    <row r="12" spans="1:10" x14ac:dyDescent="0.2">
      <c r="A12" t="s">
        <v>57</v>
      </c>
    </row>
    <row r="13" spans="1:10" x14ac:dyDescent="0.2">
      <c r="A13" t="s">
        <v>58</v>
      </c>
    </row>
    <row r="14" spans="1:10" x14ac:dyDescent="0.2">
      <c r="A14" t="s">
        <v>59</v>
      </c>
    </row>
    <row r="15" spans="1:10" x14ac:dyDescent="0.2">
      <c r="A15" t="s">
        <v>60</v>
      </c>
    </row>
    <row r="16" spans="1:10" x14ac:dyDescent="0.2">
      <c r="A16" t="s">
        <v>61</v>
      </c>
    </row>
    <row r="17" spans="1:10" x14ac:dyDescent="0.2">
      <c r="A17" t="s">
        <v>62</v>
      </c>
    </row>
    <row r="18" spans="1:10" s="27" customFormat="1" x14ac:dyDescent="0.2">
      <c r="G18"/>
    </row>
    <row r="19" spans="1:10" s="27" customFormat="1" x14ac:dyDescent="0.2">
      <c r="A19" s="27" t="s">
        <v>135</v>
      </c>
    </row>
    <row r="20" spans="1:10" s="65" customFormat="1" x14ac:dyDescent="0.2">
      <c r="A20" s="65" t="s">
        <v>170</v>
      </c>
    </row>
    <row r="21" spans="1:10" s="27" customFormat="1" x14ac:dyDescent="0.2">
      <c r="A21" s="27" t="s">
        <v>171</v>
      </c>
    </row>
    <row r="22" spans="1:10" x14ac:dyDescent="0.2">
      <c r="G22" s="27"/>
    </row>
    <row r="23" spans="1:10" x14ac:dyDescent="0.2">
      <c r="A23" t="s">
        <v>134</v>
      </c>
    </row>
    <row r="24" spans="1:10" ht="15" customHeight="1" x14ac:dyDescent="0.2">
      <c r="A24" s="15" t="s">
        <v>173</v>
      </c>
      <c r="B24" s="15"/>
      <c r="C24" s="15"/>
      <c r="E24" s="15"/>
      <c r="F24" s="15"/>
      <c r="H24" s="15"/>
      <c r="I24" s="15"/>
      <c r="J24" s="15"/>
    </row>
    <row r="25" spans="1:10" x14ac:dyDescent="0.2">
      <c r="A25" t="s">
        <v>172</v>
      </c>
      <c r="G25" s="15"/>
    </row>
    <row r="27" spans="1:10" x14ac:dyDescent="0.2">
      <c r="A27" t="s">
        <v>43</v>
      </c>
    </row>
    <row r="28" spans="1:10" x14ac:dyDescent="0.2">
      <c r="A28" t="s">
        <v>174</v>
      </c>
    </row>
    <row r="29" spans="1:10" x14ac:dyDescent="0.2">
      <c r="A29" t="s">
        <v>175</v>
      </c>
    </row>
    <row r="30" spans="1:10" x14ac:dyDescent="0.2">
      <c r="A30" s="65" t="s">
        <v>176</v>
      </c>
    </row>
    <row r="31" spans="1:10" s="65" customFormat="1" x14ac:dyDescent="0.2"/>
    <row r="32" spans="1:10" s="65" customFormat="1" x14ac:dyDescent="0.2">
      <c r="A32" s="65" t="s">
        <v>177</v>
      </c>
    </row>
    <row r="33" spans="1:7" s="65" customFormat="1" x14ac:dyDescent="0.2">
      <c r="A33" s="65" t="s">
        <v>178</v>
      </c>
    </row>
    <row r="34" spans="1:7" s="65" customFormat="1" x14ac:dyDescent="0.2">
      <c r="A34" s="65" t="s">
        <v>179</v>
      </c>
    </row>
    <row r="35" spans="1:7" s="65" customFormat="1" x14ac:dyDescent="0.2">
      <c r="A35" s="65" t="s">
        <v>180</v>
      </c>
    </row>
    <row r="36" spans="1:7" s="65" customFormat="1" x14ac:dyDescent="0.2">
      <c r="A36" s="65" t="s">
        <v>181</v>
      </c>
    </row>
    <row r="37" spans="1:7" s="65" customFormat="1" x14ac:dyDescent="0.2">
      <c r="A37" s="65" t="s">
        <v>182</v>
      </c>
    </row>
    <row r="38" spans="1:7" s="65" customFormat="1" x14ac:dyDescent="0.2">
      <c r="A38" s="65" t="s">
        <v>183</v>
      </c>
    </row>
    <row r="39" spans="1:7" s="65" customFormat="1" x14ac:dyDescent="0.2">
      <c r="A39" s="93"/>
    </row>
    <row r="40" spans="1:7" x14ac:dyDescent="0.2">
      <c r="A40" t="s">
        <v>130</v>
      </c>
    </row>
    <row r="41" spans="1:7" s="65" customFormat="1" x14ac:dyDescent="0.2">
      <c r="A41" s="65" t="s">
        <v>184</v>
      </c>
      <c r="B41" s="65" t="s">
        <v>185</v>
      </c>
      <c r="C41" s="65" t="s">
        <v>186</v>
      </c>
    </row>
    <row r="42" spans="1:7" s="65" customFormat="1" x14ac:dyDescent="0.2">
      <c r="A42" s="65" t="s">
        <v>187</v>
      </c>
      <c r="B42" s="65" t="s">
        <v>188</v>
      </c>
      <c r="C42" s="65" t="s">
        <v>186</v>
      </c>
    </row>
    <row r="43" spans="1:7" x14ac:dyDescent="0.2">
      <c r="A43" s="62" t="s">
        <v>192</v>
      </c>
      <c r="B43" s="93" t="s">
        <v>193</v>
      </c>
      <c r="C43" s="27" t="s">
        <v>194</v>
      </c>
    </row>
    <row r="44" spans="1:7" s="15" customFormat="1" x14ac:dyDescent="0.2">
      <c r="A44" s="15" t="s">
        <v>128</v>
      </c>
      <c r="B44" s="15" t="s">
        <v>129</v>
      </c>
      <c r="C44" s="27" t="s">
        <v>69</v>
      </c>
      <c r="D44" s="27"/>
      <c r="G44"/>
    </row>
    <row r="45" spans="1:7" s="15" customFormat="1" x14ac:dyDescent="0.2">
      <c r="D45" s="27"/>
    </row>
    <row r="46" spans="1:7" x14ac:dyDescent="0.2">
      <c r="A46" t="s">
        <v>131</v>
      </c>
      <c r="G46" s="15"/>
    </row>
    <row r="47" spans="1:7" s="65" customFormat="1" x14ac:dyDescent="0.2">
      <c r="A47" s="65" t="s">
        <v>189</v>
      </c>
      <c r="B47" s="65" t="s">
        <v>190</v>
      </c>
      <c r="C47" s="65" t="s">
        <v>191</v>
      </c>
    </row>
    <row r="48" spans="1:7" x14ac:dyDescent="0.2">
      <c r="A48" s="15" t="s">
        <v>195</v>
      </c>
      <c r="B48" t="s">
        <v>196</v>
      </c>
      <c r="C48" t="s">
        <v>197</v>
      </c>
    </row>
    <row r="49" spans="1:12" x14ac:dyDescent="0.2">
      <c r="A49" t="s">
        <v>132</v>
      </c>
      <c r="B49" t="s">
        <v>133</v>
      </c>
      <c r="C49" t="s">
        <v>69</v>
      </c>
    </row>
    <row r="51" spans="1:12" x14ac:dyDescent="0.2">
      <c r="A51" t="s">
        <v>136</v>
      </c>
      <c r="L51" s="15"/>
    </row>
    <row r="52" spans="1:12" x14ac:dyDescent="0.2">
      <c r="A52" t="str">
        <f>'3.2 Activities'!A4&amp;" | "&amp;'3.2 Activities'!B4</f>
        <v>Act1.1 | Name of the activity</v>
      </c>
      <c r="E52" s="33"/>
      <c r="L52" s="15"/>
    </row>
    <row r="53" spans="1:12" x14ac:dyDescent="0.2">
      <c r="A53" s="64" t="str">
        <f>'3.2 Activities'!A9&amp;" | "&amp;'3.2 Activities'!B9</f>
        <v>Act1.2 | Name of the activity</v>
      </c>
      <c r="E53" s="64"/>
      <c r="L53" s="15"/>
    </row>
    <row r="54" spans="1:12" x14ac:dyDescent="0.2">
      <c r="A54" t="str">
        <f>'3.2 Activities'!A16&amp;" | "&amp;'3.2 Activities'!B16</f>
        <v>Act2.1 | Name of the activity</v>
      </c>
      <c r="E54" s="33"/>
      <c r="L54" s="15"/>
    </row>
    <row r="55" spans="1:12" x14ac:dyDescent="0.2">
      <c r="A55" t="str">
        <f>'3.2 Activities'!A21&amp;" | "&amp;'3.2 Activities'!B21</f>
        <v>Act2.2 | Name of the activity</v>
      </c>
      <c r="E55" s="33"/>
      <c r="L55" s="15"/>
    </row>
    <row r="56" spans="1:12" x14ac:dyDescent="0.2">
      <c r="A56" t="str">
        <f>'3.2 Activities'!A26&amp;" | "&amp;'3.2 Activities'!B26</f>
        <v>Act2.3 | Name of the activity</v>
      </c>
      <c r="E56" s="33"/>
      <c r="L56" s="15"/>
    </row>
    <row r="57" spans="1:12" x14ac:dyDescent="0.2">
      <c r="A57" t="str">
        <f>'3.2 Activities'!A31&amp;" | "&amp;'3.2 Activities'!B31</f>
        <v>Act2.4 | Name of the activity</v>
      </c>
      <c r="E57" s="33"/>
      <c r="L57" s="15"/>
    </row>
    <row r="58" spans="1:12" x14ac:dyDescent="0.2">
      <c r="A58" t="str">
        <f>'3.2 Activities'!A36&amp;" | "&amp;'3.2 Activities'!B36</f>
        <v>Act2.5 | Name of the activity</v>
      </c>
      <c r="E58" s="33"/>
      <c r="L58" s="15"/>
    </row>
    <row r="59" spans="1:12" x14ac:dyDescent="0.2">
      <c r="A59" t="str">
        <f>'3.2 Activities'!A41&amp;" | "&amp;'3.2 Activities'!B41</f>
        <v>Act2.6 | Name of the activity</v>
      </c>
      <c r="E59" s="33"/>
      <c r="L59" s="15"/>
    </row>
    <row r="60" spans="1:12" x14ac:dyDescent="0.2">
      <c r="A60" t="str">
        <f>'3.2 Activities'!A46&amp;" | "&amp;'3.2 Activities'!B46</f>
        <v>Act2.7 | Name of the activity</v>
      </c>
      <c r="E60" s="33"/>
      <c r="L60" s="15"/>
    </row>
    <row r="61" spans="1:12" x14ac:dyDescent="0.2">
      <c r="A61" t="str">
        <f>'3.2 Activities'!A51&amp;" | "&amp;'3.2 Activities'!B51</f>
        <v>Act2.8 | Name of the activity</v>
      </c>
      <c r="E61" s="33"/>
      <c r="L61" s="15"/>
    </row>
    <row r="62" spans="1:12" x14ac:dyDescent="0.2">
      <c r="A62" t="str">
        <f>'3.2 Activities'!A56&amp;" | "&amp;'3.2 Activities'!B56</f>
        <v>Act2.9 | Name of the activity</v>
      </c>
      <c r="E62" s="33"/>
      <c r="L62" s="15"/>
    </row>
    <row r="63" spans="1:12" s="15" customFormat="1" x14ac:dyDescent="0.2">
      <c r="A63" s="15" t="str">
        <f>'3.2 Activities'!A61&amp;" | "&amp;'3.2 Activities'!B61</f>
        <v>Act2.10 | Name of the activity</v>
      </c>
      <c r="D63" s="27"/>
      <c r="E63" s="33"/>
      <c r="G63"/>
    </row>
    <row r="64" spans="1:12" s="15" customFormat="1" x14ac:dyDescent="0.2">
      <c r="A64" s="15" t="str">
        <f>'3.2 Activities'!A68&amp;" | "&amp;'3.2 Activities'!B68</f>
        <v>Act3.1 | Name of the activity</v>
      </c>
      <c r="D64" s="27"/>
      <c r="E64" s="33"/>
    </row>
    <row r="65" spans="1:7" s="15" customFormat="1" x14ac:dyDescent="0.2">
      <c r="A65" s="15" t="str">
        <f>'3.2 Activities'!A73&amp;" | "&amp;'3.2 Activities'!B73</f>
        <v>Act3.2 | Name of the activity</v>
      </c>
      <c r="D65" s="27"/>
      <c r="E65" s="33"/>
    </row>
    <row r="66" spans="1:7" s="15" customFormat="1" x14ac:dyDescent="0.2">
      <c r="D66" s="27"/>
    </row>
    <row r="67" spans="1:7" s="15" customFormat="1" x14ac:dyDescent="0.2">
      <c r="D67" s="27"/>
    </row>
    <row r="68" spans="1:7" s="15" customFormat="1" x14ac:dyDescent="0.2">
      <c r="D68" s="27"/>
    </row>
    <row r="69" spans="1:7" x14ac:dyDescent="0.2">
      <c r="G69" s="15"/>
    </row>
  </sheetData>
  <sortState ref="F2:F5">
    <sortCondition descending="1" ref="F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C22"/>
  <sheetViews>
    <sheetView showGridLines="0" zoomScale="115" zoomScaleNormal="115" zoomScaleSheetLayoutView="145" workbookViewId="0">
      <selection activeCell="C11" sqref="C11"/>
    </sheetView>
  </sheetViews>
  <sheetFormatPr defaultColWidth="8.75" defaultRowHeight="14.25" x14ac:dyDescent="0.2"/>
  <cols>
    <col min="1" max="1" width="39.375" style="25" customWidth="1"/>
    <col min="2" max="2" width="1.625" style="25" customWidth="1"/>
    <col min="3" max="3" width="39.375" style="25" customWidth="1"/>
    <col min="4" max="16384" width="8.75" style="25"/>
  </cols>
  <sheetData>
    <row r="1" spans="1:3" ht="30" customHeight="1" x14ac:dyDescent="0.2">
      <c r="A1" s="98" t="s">
        <v>146</v>
      </c>
      <c r="B1" s="98"/>
      <c r="C1" s="98"/>
    </row>
    <row r="2" spans="1:3" ht="6" customHeight="1" x14ac:dyDescent="0.2"/>
    <row r="3" spans="1:3" ht="20.100000000000001" customHeight="1" x14ac:dyDescent="0.2">
      <c r="A3" s="99" t="s">
        <v>9</v>
      </c>
      <c r="B3" s="99"/>
      <c r="C3" s="99"/>
    </row>
    <row r="4" spans="1:3" ht="20.100000000000001" customHeight="1" x14ac:dyDescent="0.2">
      <c r="A4" s="101"/>
      <c r="B4" s="101"/>
      <c r="C4" s="101"/>
    </row>
    <row r="5" spans="1:3" ht="6" customHeight="1" x14ac:dyDescent="0.2"/>
    <row r="6" spans="1:3" ht="20.100000000000001" customHeight="1" x14ac:dyDescent="0.2">
      <c r="A6" s="66" t="s">
        <v>10</v>
      </c>
      <c r="B6" s="18"/>
      <c r="C6" s="66" t="s">
        <v>11</v>
      </c>
    </row>
    <row r="7" spans="1:3" ht="20.100000000000001" customHeight="1" x14ac:dyDescent="0.2">
      <c r="A7" s="19"/>
      <c r="B7" s="18"/>
      <c r="C7" s="19"/>
    </row>
    <row r="8" spans="1:3" ht="20.100000000000001" customHeight="1" x14ac:dyDescent="0.2">
      <c r="A8" s="66" t="s">
        <v>93</v>
      </c>
      <c r="B8" s="18"/>
      <c r="C8" s="66" t="s">
        <v>12</v>
      </c>
    </row>
    <row r="9" spans="1:3" ht="20.100000000000001" customHeight="1" x14ac:dyDescent="0.2">
      <c r="A9" s="19"/>
      <c r="B9" s="18"/>
      <c r="C9" s="19"/>
    </row>
    <row r="10" spans="1:3" ht="20.100000000000001" customHeight="1" x14ac:dyDescent="0.2">
      <c r="A10" s="66" t="s">
        <v>148</v>
      </c>
      <c r="B10" s="18"/>
      <c r="C10" s="66" t="s">
        <v>43</v>
      </c>
    </row>
    <row r="11" spans="1:3" ht="20.100000000000001" customHeight="1" x14ac:dyDescent="0.2">
      <c r="A11" s="19"/>
      <c r="B11" s="18"/>
      <c r="C11" s="19"/>
    </row>
    <row r="12" spans="1:3" ht="20.100000000000001" customHeight="1" x14ac:dyDescent="0.2">
      <c r="A12" s="83" t="s">
        <v>94</v>
      </c>
      <c r="B12" s="85"/>
      <c r="C12" s="83" t="s">
        <v>147</v>
      </c>
    </row>
    <row r="13" spans="1:3" ht="20.100000000000001" customHeight="1" x14ac:dyDescent="0.2">
      <c r="A13" s="84"/>
      <c r="B13" s="85"/>
      <c r="C13" s="84"/>
    </row>
    <row r="14" spans="1:3" ht="6" customHeight="1" x14ac:dyDescent="0.2"/>
    <row r="15" spans="1:3" ht="20.100000000000001" customHeight="1" x14ac:dyDescent="0.2">
      <c r="A15" s="99" t="s">
        <v>95</v>
      </c>
      <c r="B15" s="99"/>
      <c r="C15" s="99"/>
    </row>
    <row r="16" spans="1:3" ht="150" customHeight="1" x14ac:dyDescent="0.2">
      <c r="A16" s="100"/>
      <c r="B16" s="100"/>
      <c r="C16" s="100"/>
    </row>
    <row r="17" spans="1:3" ht="6" customHeight="1" x14ac:dyDescent="0.2"/>
    <row r="18" spans="1:3" ht="20.100000000000001" customHeight="1" x14ac:dyDescent="0.2">
      <c r="A18" s="99" t="s">
        <v>96</v>
      </c>
      <c r="B18" s="99"/>
      <c r="C18" s="99"/>
    </row>
    <row r="19" spans="1:3" ht="150" customHeight="1" x14ac:dyDescent="0.2">
      <c r="A19" s="100"/>
      <c r="B19" s="100"/>
      <c r="C19" s="100"/>
    </row>
    <row r="20" spans="1:3" ht="6" customHeight="1" x14ac:dyDescent="0.2"/>
    <row r="21" spans="1:3" ht="20.100000000000001" customHeight="1" x14ac:dyDescent="0.2">
      <c r="A21" s="99" t="s">
        <v>97</v>
      </c>
      <c r="B21" s="99"/>
      <c r="C21" s="99"/>
    </row>
    <row r="22" spans="1:3" ht="150" customHeight="1" x14ac:dyDescent="0.2">
      <c r="A22" s="100"/>
      <c r="B22" s="100"/>
      <c r="C22" s="100"/>
    </row>
  </sheetData>
  <sheetProtection sheet="1" selectLockedCells="1"/>
  <customSheetViews>
    <customSheetView guid="{9B195D69-7D5B-406D-87D2-41910A2F61D3}" scale="115" showPageBreaks="1" showGridLines="0" fitToPage="1" printArea="1" view="pageBreakPreview" topLeftCell="A16">
      <selection activeCell="N12" sqref="N12"/>
      <pageMargins left="0.7" right="0.7" top="0.75" bottom="0.75" header="0.3" footer="0.3"/>
      <pageSetup paperSize="9" scale="93" fitToHeight="0" orientation="portrait" r:id="rId1"/>
    </customSheetView>
  </customSheetViews>
  <mergeCells count="9">
    <mergeCell ref="A1:C1"/>
    <mergeCell ref="A21:C21"/>
    <mergeCell ref="A22:C22"/>
    <mergeCell ref="A3:C3"/>
    <mergeCell ref="A4:C4"/>
    <mergeCell ref="A16:C16"/>
    <mergeCell ref="A19:C19"/>
    <mergeCell ref="A15:C15"/>
    <mergeCell ref="A18:C18"/>
  </mergeCells>
  <conditionalFormatting sqref="A4">
    <cfRule type="notContainsBlanks" dxfId="112" priority="16">
      <formula>LEN(TRIM(A4))&gt;0</formula>
    </cfRule>
  </conditionalFormatting>
  <conditionalFormatting sqref="C7">
    <cfRule type="notContainsBlanks" dxfId="111" priority="13">
      <formula>LEN(TRIM(C7))&gt;0</formula>
    </cfRule>
  </conditionalFormatting>
  <conditionalFormatting sqref="C9">
    <cfRule type="notContainsBlanks" dxfId="110" priority="12">
      <formula>LEN(TRIM(C9))&gt;0</formula>
    </cfRule>
  </conditionalFormatting>
  <conditionalFormatting sqref="C11">
    <cfRule type="notContainsBlanks" dxfId="109" priority="11">
      <formula>LEN(TRIM(C11))&gt;0</formula>
    </cfRule>
  </conditionalFormatting>
  <conditionalFormatting sqref="A7">
    <cfRule type="notContainsBlanks" dxfId="108" priority="10">
      <formula>LEN(TRIM(A7))&gt;0</formula>
    </cfRule>
  </conditionalFormatting>
  <conditionalFormatting sqref="A9">
    <cfRule type="notContainsBlanks" dxfId="107" priority="9">
      <formula>LEN(TRIM(A9))&gt;0</formula>
    </cfRule>
  </conditionalFormatting>
  <conditionalFormatting sqref="A11">
    <cfRule type="notContainsBlanks" dxfId="106" priority="8">
      <formula>LEN(TRIM(A11))&gt;0</formula>
    </cfRule>
  </conditionalFormatting>
  <conditionalFormatting sqref="A16">
    <cfRule type="notContainsBlanks" dxfId="105" priority="7">
      <formula>LEN(TRIM(A16))&gt;0</formula>
    </cfRule>
  </conditionalFormatting>
  <conditionalFormatting sqref="A19">
    <cfRule type="notContainsBlanks" dxfId="104" priority="6">
      <formula>LEN(TRIM(A19))&gt;0</formula>
    </cfRule>
  </conditionalFormatting>
  <conditionalFormatting sqref="A22">
    <cfRule type="notContainsBlanks" dxfId="103" priority="5">
      <formula>LEN(TRIM(A22))&gt;0</formula>
    </cfRule>
  </conditionalFormatting>
  <conditionalFormatting sqref="A4:C4 A7 C7 C9 A9 A11 C11 A16:C16 A19:C19 A22:C22">
    <cfRule type="notContainsBlanks" dxfId="102" priority="4">
      <formula>LEN(TRIM(A4))&gt;0</formula>
    </cfRule>
  </conditionalFormatting>
  <conditionalFormatting sqref="C13">
    <cfRule type="notContainsBlanks" dxfId="101" priority="3">
      <formula>LEN(TRIM(C13))&gt;0</formula>
    </cfRule>
  </conditionalFormatting>
  <conditionalFormatting sqref="A13">
    <cfRule type="notContainsBlanks" dxfId="100" priority="2">
      <formula>LEN(TRIM(A13))&gt;0</formula>
    </cfRule>
  </conditionalFormatting>
  <conditionalFormatting sqref="A13 C13">
    <cfRule type="notContainsBlanks" dxfId="99" priority="1">
      <formula>LEN(TRIM(A13))&gt;0</formula>
    </cfRule>
  </conditionalFormatting>
  <dataValidations count="6">
    <dataValidation type="textLength" operator="lessThanOrEqual" allowBlank="1" showInputMessage="1" showErrorMessage="1" sqref="A4">
      <formula1>200</formula1>
    </dataValidation>
    <dataValidation type="list" allowBlank="1" showInputMessage="1" showErrorMessage="1" sqref="C11">
      <formula1>Action</formula1>
    </dataValidation>
    <dataValidation type="list" allowBlank="1" showInputMessage="1" showErrorMessage="1" sqref="B9">
      <formula1>$A$22:$A$23</formula1>
    </dataValidation>
    <dataValidation type="list" allowBlank="1" showInputMessage="1" showErrorMessage="1" sqref="C7">
      <formula1>Priority</formula1>
    </dataValidation>
    <dataValidation type="list" allowBlank="1" showInputMessage="1" showErrorMessage="1" sqref="C9">
      <formula1>Objective</formula1>
    </dataValidation>
    <dataValidation type="list" allowBlank="1" showInputMessage="1" showErrorMessage="1" sqref="C13">
      <formula1>Measures</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pageSetUpPr fitToPage="1"/>
  </sheetPr>
  <dimension ref="A1:C31"/>
  <sheetViews>
    <sheetView showGridLines="0" zoomScale="115" zoomScaleNormal="115" zoomScaleSheetLayoutView="100" workbookViewId="0">
      <selection activeCell="C11" sqref="C11"/>
    </sheetView>
  </sheetViews>
  <sheetFormatPr defaultColWidth="9" defaultRowHeight="14.25" x14ac:dyDescent="0.2"/>
  <cols>
    <col min="1" max="1" width="39.375" style="18" customWidth="1"/>
    <col min="2" max="2" width="1.625" style="18" customWidth="1"/>
    <col min="3" max="3" width="39.375" style="18" customWidth="1"/>
    <col min="4" max="16384" width="9" style="18"/>
  </cols>
  <sheetData>
    <row r="1" spans="1:3" s="13" customFormat="1" ht="30" customHeight="1" x14ac:dyDescent="0.2">
      <c r="A1" s="98" t="s">
        <v>159</v>
      </c>
      <c r="B1" s="98"/>
      <c r="C1" s="98"/>
    </row>
    <row r="2" spans="1:3" ht="6" customHeight="1" x14ac:dyDescent="0.2">
      <c r="A2" s="102"/>
      <c r="B2" s="102"/>
      <c r="C2" s="102"/>
    </row>
    <row r="3" spans="1:3" ht="20.100000000000001" customHeight="1" x14ac:dyDescent="0.2">
      <c r="A3" s="99" t="s">
        <v>42</v>
      </c>
      <c r="B3" s="99"/>
      <c r="C3" s="99"/>
    </row>
    <row r="4" spans="1:3" ht="20.100000000000001" customHeight="1" x14ac:dyDescent="0.2">
      <c r="A4" s="101"/>
      <c r="B4" s="101"/>
      <c r="C4" s="101"/>
    </row>
    <row r="5" spans="1:3" ht="6" customHeight="1" x14ac:dyDescent="0.2">
      <c r="A5" s="102"/>
      <c r="B5" s="102"/>
      <c r="C5" s="102"/>
    </row>
    <row r="6" spans="1:3" ht="20.100000000000001" customHeight="1" x14ac:dyDescent="0.2">
      <c r="A6" s="66" t="s">
        <v>27</v>
      </c>
      <c r="C6" s="67" t="s">
        <v>98</v>
      </c>
    </row>
    <row r="7" spans="1:3" ht="20.100000000000001" customHeight="1" x14ac:dyDescent="0.2">
      <c r="A7" s="19"/>
      <c r="C7" s="19"/>
    </row>
    <row r="8" spans="1:3" ht="6" customHeight="1" x14ac:dyDescent="0.2">
      <c r="A8" s="102"/>
      <c r="B8" s="102"/>
      <c r="C8" s="102"/>
    </row>
    <row r="9" spans="1:3" ht="20.100000000000001" customHeight="1" x14ac:dyDescent="0.2">
      <c r="A9" s="66" t="s">
        <v>20</v>
      </c>
      <c r="C9" s="66" t="s">
        <v>99</v>
      </c>
    </row>
    <row r="10" spans="1:3" s="2" customFormat="1" ht="20.100000000000001" customHeight="1" x14ac:dyDescent="0.2">
      <c r="A10" s="68" t="s">
        <v>0</v>
      </c>
      <c r="B10" s="18"/>
      <c r="C10" s="68" t="s">
        <v>3</v>
      </c>
    </row>
    <row r="11" spans="1:3" ht="20.100000000000001" customHeight="1" x14ac:dyDescent="0.2">
      <c r="A11" s="19"/>
      <c r="C11" s="19"/>
    </row>
    <row r="12" spans="1:3" ht="20.100000000000001" customHeight="1" x14ac:dyDescent="0.2">
      <c r="A12" s="68" t="s">
        <v>137</v>
      </c>
      <c r="C12" s="68" t="s">
        <v>4</v>
      </c>
    </row>
    <row r="13" spans="1:3" ht="20.100000000000001" customHeight="1" x14ac:dyDescent="0.2">
      <c r="A13" s="19"/>
      <c r="C13" s="19"/>
    </row>
    <row r="14" spans="1:3" s="2" customFormat="1" ht="20.100000000000001" customHeight="1" x14ac:dyDescent="0.2">
      <c r="A14" s="68" t="s">
        <v>37</v>
      </c>
      <c r="B14" s="18"/>
      <c r="C14" s="68" t="s">
        <v>79</v>
      </c>
    </row>
    <row r="15" spans="1:3" ht="20.100000000000001" customHeight="1" x14ac:dyDescent="0.2">
      <c r="A15" s="19"/>
      <c r="C15" s="19"/>
    </row>
    <row r="16" spans="1:3" ht="20.100000000000001" customHeight="1" x14ac:dyDescent="0.2">
      <c r="A16" s="68" t="s">
        <v>1</v>
      </c>
      <c r="C16" s="68" t="s">
        <v>80</v>
      </c>
    </row>
    <row r="17" spans="1:3" ht="20.100000000000001" customHeight="1" x14ac:dyDescent="0.2">
      <c r="A17" s="19"/>
      <c r="C17" s="19"/>
    </row>
    <row r="18" spans="1:3" ht="6" customHeight="1" x14ac:dyDescent="0.2">
      <c r="A18" s="102"/>
      <c r="B18" s="102"/>
      <c r="C18" s="102"/>
    </row>
    <row r="19" spans="1:3" ht="20.100000000000001" customHeight="1" x14ac:dyDescent="0.2">
      <c r="A19" s="66" t="s">
        <v>38</v>
      </c>
      <c r="C19" s="66" t="s">
        <v>5</v>
      </c>
    </row>
    <row r="20" spans="1:3" ht="20.100000000000001" customHeight="1" x14ac:dyDescent="0.2">
      <c r="A20" s="68" t="s">
        <v>100</v>
      </c>
      <c r="C20" s="68" t="s">
        <v>100</v>
      </c>
    </row>
    <row r="21" spans="1:3" ht="20.100000000000001" customHeight="1" x14ac:dyDescent="0.2">
      <c r="A21" s="19"/>
      <c r="C21" s="19"/>
    </row>
    <row r="22" spans="1:3" s="3" customFormat="1" ht="20.100000000000001" customHeight="1" x14ac:dyDescent="0.2">
      <c r="A22" s="68" t="s">
        <v>102</v>
      </c>
      <c r="B22" s="18"/>
      <c r="C22" s="68" t="s">
        <v>102</v>
      </c>
    </row>
    <row r="23" spans="1:3" ht="20.100000000000001" customHeight="1" x14ac:dyDescent="0.2">
      <c r="A23" s="19"/>
      <c r="C23" s="19"/>
    </row>
    <row r="24" spans="1:3" ht="20.100000000000001" customHeight="1" x14ac:dyDescent="0.2">
      <c r="A24" s="68" t="s">
        <v>112</v>
      </c>
      <c r="C24" s="68" t="s">
        <v>112</v>
      </c>
    </row>
    <row r="25" spans="1:3" ht="20.100000000000001" customHeight="1" x14ac:dyDescent="0.2">
      <c r="A25" s="19"/>
      <c r="C25" s="19"/>
    </row>
    <row r="26" spans="1:3" ht="20.100000000000001" customHeight="1" x14ac:dyDescent="0.2">
      <c r="A26" s="68" t="s">
        <v>103</v>
      </c>
      <c r="C26" s="68" t="s">
        <v>103</v>
      </c>
    </row>
    <row r="27" spans="1:3" ht="20.100000000000001" customHeight="1" x14ac:dyDescent="0.2">
      <c r="A27" s="19"/>
      <c r="C27" s="19"/>
    </row>
    <row r="28" spans="1:3" ht="6" customHeight="1" x14ac:dyDescent="0.2">
      <c r="A28" s="102"/>
      <c r="B28" s="102"/>
      <c r="C28" s="102"/>
    </row>
    <row r="29" spans="1:3" ht="20.100000000000001" customHeight="1" x14ac:dyDescent="0.2">
      <c r="A29" s="99" t="s">
        <v>51</v>
      </c>
      <c r="B29" s="99"/>
      <c r="C29" s="99"/>
    </row>
    <row r="30" spans="1:3" ht="20.100000000000001" customHeight="1" x14ac:dyDescent="0.2">
      <c r="A30" s="104" t="s">
        <v>101</v>
      </c>
      <c r="B30" s="104"/>
      <c r="C30" s="104"/>
    </row>
    <row r="31" spans="1:3" s="4" customFormat="1" ht="200.1" customHeight="1" x14ac:dyDescent="0.2">
      <c r="A31" s="103"/>
      <c r="B31" s="103"/>
      <c r="C31" s="103"/>
    </row>
  </sheetData>
  <sheetProtection sheet="1" selectLockedCells="1"/>
  <customSheetViews>
    <customSheetView guid="{9B195D69-7D5B-406D-87D2-41910A2F61D3}" scale="115" showGridLines="0" fitToPage="1">
      <selection activeCell="A11" sqref="A11:D11"/>
      <rowBreaks count="1" manualBreakCount="1">
        <brk id="44" max="8" man="1"/>
      </rowBreaks>
      <pageMargins left="0.70866141732283472" right="0.70866141732283472" top="0.74803149606299213" bottom="0.74803149606299213" header="0.31496062992125984" footer="0.31496062992125984"/>
      <pageSetup paperSize="9" scale="92" fitToHeight="0" orientation="portrait" r:id="rId1"/>
    </customSheetView>
  </customSheetViews>
  <mergeCells count="11">
    <mergeCell ref="A1:C1"/>
    <mergeCell ref="A2:C2"/>
    <mergeCell ref="A8:C8"/>
    <mergeCell ref="A4:C4"/>
    <mergeCell ref="A31:C31"/>
    <mergeCell ref="A30:C30"/>
    <mergeCell ref="A18:C18"/>
    <mergeCell ref="A28:C28"/>
    <mergeCell ref="A29:C29"/>
    <mergeCell ref="A5:C5"/>
    <mergeCell ref="A3:C3"/>
  </mergeCells>
  <conditionalFormatting sqref="A31:C31">
    <cfRule type="notContainsBlanks" dxfId="98" priority="113">
      <formula>LEN(TRIM(A31))&gt;0</formula>
    </cfRule>
  </conditionalFormatting>
  <conditionalFormatting sqref="A21">
    <cfRule type="notContainsBlanks" dxfId="97" priority="108">
      <formula>LEN(TRIM(A21))&gt;0</formula>
    </cfRule>
  </conditionalFormatting>
  <conditionalFormatting sqref="C7">
    <cfRule type="notContainsBlanks" dxfId="96" priority="100">
      <formula>LEN(TRIM(C7))&gt;0</formula>
    </cfRule>
  </conditionalFormatting>
  <conditionalFormatting sqref="A25">
    <cfRule type="notContainsBlanks" dxfId="95" priority="86">
      <formula>LEN(TRIM(A25))&gt;0</formula>
    </cfRule>
  </conditionalFormatting>
  <conditionalFormatting sqref="A23">
    <cfRule type="notContainsBlanks" dxfId="94" priority="85">
      <formula>LEN(TRIM(A23))&gt;0</formula>
    </cfRule>
  </conditionalFormatting>
  <conditionalFormatting sqref="A4">
    <cfRule type="notContainsBlanks" dxfId="93" priority="46">
      <formula>LEN(TRIM(A4))&gt;0</formula>
    </cfRule>
  </conditionalFormatting>
  <conditionalFormatting sqref="A11">
    <cfRule type="notContainsBlanks" dxfId="92" priority="33">
      <formula>LEN(TRIM(A11))&gt;0</formula>
    </cfRule>
  </conditionalFormatting>
  <conditionalFormatting sqref="C13">
    <cfRule type="notContainsBlanks" dxfId="91" priority="30">
      <formula>LEN(TRIM(C13))&gt;0</formula>
    </cfRule>
  </conditionalFormatting>
  <conditionalFormatting sqref="C11">
    <cfRule type="notContainsBlanks" dxfId="90" priority="15">
      <formula>LEN(TRIM(C11))&gt;0</formula>
    </cfRule>
  </conditionalFormatting>
  <conditionalFormatting sqref="A13">
    <cfRule type="notContainsBlanks" dxfId="89" priority="14">
      <formula>LEN(TRIM(A13))&gt;0</formula>
    </cfRule>
  </conditionalFormatting>
  <conditionalFormatting sqref="A15">
    <cfRule type="notContainsBlanks" dxfId="88" priority="13">
      <formula>LEN(TRIM(A15))&gt;0</formula>
    </cfRule>
  </conditionalFormatting>
  <conditionalFormatting sqref="C17">
    <cfRule type="notContainsBlanks" dxfId="87" priority="12">
      <formula>LEN(TRIM(C17))&gt;0</formula>
    </cfRule>
  </conditionalFormatting>
  <conditionalFormatting sqref="C15">
    <cfRule type="notContainsBlanks" dxfId="86" priority="11">
      <formula>LEN(TRIM(C15))&gt;0</formula>
    </cfRule>
  </conditionalFormatting>
  <conditionalFormatting sqref="A17">
    <cfRule type="notContainsBlanks" dxfId="85" priority="10">
      <formula>LEN(TRIM(A17))&gt;0</formula>
    </cfRule>
  </conditionalFormatting>
  <conditionalFormatting sqref="A7">
    <cfRule type="notContainsBlanks" dxfId="84" priority="9">
      <formula>LEN(TRIM(A7))&gt;0</formula>
    </cfRule>
  </conditionalFormatting>
  <conditionalFormatting sqref="C25">
    <cfRule type="notContainsBlanks" dxfId="83" priority="2">
      <formula>LEN(TRIM(C25))&gt;0</formula>
    </cfRule>
  </conditionalFormatting>
  <conditionalFormatting sqref="A27">
    <cfRule type="notContainsBlanks" dxfId="82" priority="7">
      <formula>LEN(TRIM(A27))&gt;0</formula>
    </cfRule>
  </conditionalFormatting>
  <conditionalFormatting sqref="C21">
    <cfRule type="notContainsBlanks" dxfId="81" priority="6">
      <formula>LEN(TRIM(C21))&gt;0</formula>
    </cfRule>
  </conditionalFormatting>
  <conditionalFormatting sqref="C27">
    <cfRule type="notContainsBlanks" dxfId="80" priority="3">
      <formula>LEN(TRIM(C27))&gt;0</formula>
    </cfRule>
  </conditionalFormatting>
  <conditionalFormatting sqref="C23">
    <cfRule type="notContainsBlanks" dxfId="79" priority="1">
      <formula>LEN(TRIM(C23))&gt;0</formula>
    </cfRule>
  </conditionalFormatting>
  <dataValidations count="6">
    <dataValidation allowBlank="1" errorTitle="County" error="Please choose from the drop down menu." promptTitle="County" prompt="Please choose the county where your organization is registered." sqref="B11:B13 B15:B17"/>
    <dataValidation operator="lessThanOrEqual" allowBlank="1" showInputMessage="1" showErrorMessage="1" sqref="C7 A7"/>
    <dataValidation type="textLength" operator="lessThanOrEqual" allowBlank="1" showInputMessage="1" showErrorMessage="1" errorTitle="Character limit!" error="Please type no more than 150 characters." sqref="A4">
      <formula1>150</formula1>
    </dataValidation>
    <dataValidation type="textLength" operator="lessThanOrEqual" allowBlank="1" showInputMessage="1" showErrorMessage="1" errorTitle="Character limit!" error="Please see character limit in the right up corner." sqref="A31:C31">
      <formula1>1000</formula1>
    </dataValidation>
    <dataValidation type="list" allowBlank="1" showInputMessage="1" showErrorMessage="1" sqref="C17">
      <formula1>Legal_type</formula1>
    </dataValidation>
    <dataValidation type="list" allowBlank="1" showInputMessage="1" showErrorMessage="1" sqref="A11">
      <formula1>State</formula1>
    </dataValidation>
  </dataValidations>
  <pageMargins left="0.7" right="0.7" top="0.75" bottom="0.75" header="0.3" footer="0.3"/>
  <pageSetup paperSize="9"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outlinePr summaryBelow="0"/>
    <pageSetUpPr fitToPage="1"/>
  </sheetPr>
  <dimension ref="A1:D77"/>
  <sheetViews>
    <sheetView showGridLines="0" zoomScale="115" zoomScaleNormal="115" zoomScaleSheetLayoutView="70" workbookViewId="0">
      <selection activeCell="B4" sqref="B4:D4"/>
    </sheetView>
  </sheetViews>
  <sheetFormatPr defaultColWidth="9" defaultRowHeight="14.25" outlineLevelRow="1" x14ac:dyDescent="0.2"/>
  <cols>
    <col min="1" max="1" width="9.375" style="18" customWidth="1"/>
    <col min="2" max="2" width="30.625" style="18" customWidth="1"/>
    <col min="3" max="3" width="1.625" style="18" customWidth="1"/>
    <col min="4" max="4" width="39.375" style="18" customWidth="1"/>
    <col min="5" max="16384" width="9" style="18"/>
  </cols>
  <sheetData>
    <row r="1" spans="1:4" s="13" customFormat="1" ht="30" customHeight="1" x14ac:dyDescent="0.2">
      <c r="A1" s="98" t="s">
        <v>160</v>
      </c>
      <c r="B1" s="98"/>
      <c r="C1" s="98"/>
      <c r="D1" s="98"/>
    </row>
    <row r="2" spans="1:4" ht="8.1" customHeight="1" x14ac:dyDescent="0.2"/>
    <row r="3" spans="1:4" s="16" customFormat="1" ht="20.100000000000001" customHeight="1" x14ac:dyDescent="0.2">
      <c r="A3" s="105" t="s">
        <v>52</v>
      </c>
      <c r="B3" s="105"/>
      <c r="C3" s="105"/>
      <c r="D3" s="105"/>
    </row>
    <row r="4" spans="1:4" ht="20.100000000000001" customHeight="1" collapsed="1" x14ac:dyDescent="0.2">
      <c r="A4" s="69" t="s">
        <v>44</v>
      </c>
      <c r="B4" s="106" t="s">
        <v>104</v>
      </c>
      <c r="C4" s="106"/>
      <c r="D4" s="106"/>
    </row>
    <row r="5" spans="1:4" ht="20.100000000000001" hidden="1" customHeight="1" outlineLevel="1" x14ac:dyDescent="0.2">
      <c r="A5" s="104" t="s">
        <v>105</v>
      </c>
      <c r="B5" s="104"/>
      <c r="D5" s="68" t="s">
        <v>39</v>
      </c>
    </row>
    <row r="6" spans="1:4" ht="60" hidden="1" customHeight="1" outlineLevel="1" x14ac:dyDescent="0.2">
      <c r="A6" s="103"/>
      <c r="B6" s="103"/>
      <c r="D6" s="20"/>
    </row>
    <row r="7" spans="1:4" ht="20.100000000000001" hidden="1" customHeight="1" outlineLevel="1" x14ac:dyDescent="0.2">
      <c r="A7" s="104" t="s">
        <v>106</v>
      </c>
      <c r="B7" s="104"/>
      <c r="D7" s="68" t="s">
        <v>107</v>
      </c>
    </row>
    <row r="8" spans="1:4" ht="20.100000000000001" hidden="1" customHeight="1" outlineLevel="1" x14ac:dyDescent="0.2">
      <c r="A8" s="103"/>
      <c r="B8" s="103"/>
      <c r="D8" s="20"/>
    </row>
    <row r="9" spans="1:4" ht="20.100000000000001" customHeight="1" collapsed="1" x14ac:dyDescent="0.2">
      <c r="A9" s="69" t="s">
        <v>89</v>
      </c>
      <c r="B9" s="106" t="s">
        <v>104</v>
      </c>
      <c r="C9" s="106"/>
      <c r="D9" s="106"/>
    </row>
    <row r="10" spans="1:4" ht="20.100000000000001" hidden="1" customHeight="1" outlineLevel="1" x14ac:dyDescent="0.2">
      <c r="A10" s="104" t="s">
        <v>105</v>
      </c>
      <c r="B10" s="104"/>
      <c r="D10" s="68" t="s">
        <v>39</v>
      </c>
    </row>
    <row r="11" spans="1:4" ht="60" hidden="1" customHeight="1" outlineLevel="1" x14ac:dyDescent="0.2">
      <c r="A11" s="103"/>
      <c r="B11" s="103"/>
      <c r="D11" s="20"/>
    </row>
    <row r="12" spans="1:4" ht="20.100000000000001" hidden="1" customHeight="1" outlineLevel="1" x14ac:dyDescent="0.2">
      <c r="A12" s="104" t="s">
        <v>106</v>
      </c>
      <c r="B12" s="104"/>
      <c r="D12" s="68" t="s">
        <v>107</v>
      </c>
    </row>
    <row r="13" spans="1:4" ht="20.100000000000001" hidden="1" customHeight="1" outlineLevel="1" x14ac:dyDescent="0.2">
      <c r="A13" s="103"/>
      <c r="B13" s="103"/>
      <c r="D13" s="20"/>
    </row>
    <row r="14" spans="1:4" ht="8.1" customHeight="1" x14ac:dyDescent="0.2"/>
    <row r="15" spans="1:4" s="16" customFormat="1" ht="20.100000000000001" customHeight="1" x14ac:dyDescent="0.2">
      <c r="A15" s="105" t="s">
        <v>46</v>
      </c>
      <c r="B15" s="105"/>
      <c r="C15" s="105"/>
      <c r="D15" s="105"/>
    </row>
    <row r="16" spans="1:4" ht="20.100000000000001" customHeight="1" collapsed="1" x14ac:dyDescent="0.2">
      <c r="A16" s="69" t="s">
        <v>45</v>
      </c>
      <c r="B16" s="106" t="s">
        <v>104</v>
      </c>
      <c r="C16" s="106"/>
      <c r="D16" s="106"/>
    </row>
    <row r="17" spans="1:4" ht="20.100000000000001" hidden="1" customHeight="1" outlineLevel="1" x14ac:dyDescent="0.2">
      <c r="A17" s="104" t="s">
        <v>105</v>
      </c>
      <c r="B17" s="104"/>
      <c r="D17" s="68" t="s">
        <v>39</v>
      </c>
    </row>
    <row r="18" spans="1:4" ht="60" hidden="1" customHeight="1" outlineLevel="1" x14ac:dyDescent="0.2">
      <c r="A18" s="103"/>
      <c r="B18" s="103"/>
      <c r="D18" s="20"/>
    </row>
    <row r="19" spans="1:4" ht="20.100000000000001" hidden="1" customHeight="1" outlineLevel="1" x14ac:dyDescent="0.2">
      <c r="A19" s="104" t="s">
        <v>106</v>
      </c>
      <c r="B19" s="104"/>
      <c r="D19" s="68" t="s">
        <v>107</v>
      </c>
    </row>
    <row r="20" spans="1:4" ht="20.100000000000001" hidden="1" customHeight="1" outlineLevel="1" x14ac:dyDescent="0.2">
      <c r="A20" s="103"/>
      <c r="B20" s="103"/>
      <c r="D20" s="20"/>
    </row>
    <row r="21" spans="1:4" ht="20.100000000000001" customHeight="1" collapsed="1" x14ac:dyDescent="0.2">
      <c r="A21" s="69" t="s">
        <v>74</v>
      </c>
      <c r="B21" s="106" t="s">
        <v>104</v>
      </c>
      <c r="C21" s="106"/>
      <c r="D21" s="106"/>
    </row>
    <row r="22" spans="1:4" ht="20.100000000000001" hidden="1" customHeight="1" outlineLevel="1" x14ac:dyDescent="0.2">
      <c r="A22" s="104" t="s">
        <v>105</v>
      </c>
      <c r="B22" s="104"/>
      <c r="D22" s="68" t="s">
        <v>39</v>
      </c>
    </row>
    <row r="23" spans="1:4" ht="60" hidden="1" customHeight="1" outlineLevel="1" x14ac:dyDescent="0.2">
      <c r="A23" s="103"/>
      <c r="B23" s="103"/>
      <c r="D23" s="20"/>
    </row>
    <row r="24" spans="1:4" ht="20.100000000000001" hidden="1" customHeight="1" outlineLevel="1" x14ac:dyDescent="0.2">
      <c r="A24" s="104" t="s">
        <v>106</v>
      </c>
      <c r="B24" s="104"/>
      <c r="D24" s="68" t="s">
        <v>107</v>
      </c>
    </row>
    <row r="25" spans="1:4" ht="20.100000000000001" hidden="1" customHeight="1" outlineLevel="1" x14ac:dyDescent="0.2">
      <c r="A25" s="103"/>
      <c r="B25" s="103"/>
      <c r="D25" s="20"/>
    </row>
    <row r="26" spans="1:4" ht="20.100000000000001" customHeight="1" collapsed="1" x14ac:dyDescent="0.2">
      <c r="A26" s="69" t="s">
        <v>75</v>
      </c>
      <c r="B26" s="106" t="s">
        <v>104</v>
      </c>
      <c r="C26" s="106"/>
      <c r="D26" s="106"/>
    </row>
    <row r="27" spans="1:4" ht="20.100000000000001" hidden="1" customHeight="1" outlineLevel="1" x14ac:dyDescent="0.2">
      <c r="A27" s="104" t="s">
        <v>105</v>
      </c>
      <c r="B27" s="104"/>
      <c r="D27" s="68" t="s">
        <v>39</v>
      </c>
    </row>
    <row r="28" spans="1:4" ht="60" hidden="1" customHeight="1" outlineLevel="1" x14ac:dyDescent="0.2">
      <c r="A28" s="103"/>
      <c r="B28" s="103"/>
      <c r="D28" s="20"/>
    </row>
    <row r="29" spans="1:4" ht="20.100000000000001" hidden="1" customHeight="1" outlineLevel="1" x14ac:dyDescent="0.2">
      <c r="A29" s="104" t="s">
        <v>106</v>
      </c>
      <c r="B29" s="104"/>
      <c r="D29" s="68" t="s">
        <v>107</v>
      </c>
    </row>
    <row r="30" spans="1:4" ht="20.100000000000001" hidden="1" customHeight="1" outlineLevel="1" x14ac:dyDescent="0.2">
      <c r="A30" s="103"/>
      <c r="B30" s="103"/>
      <c r="D30" s="20"/>
    </row>
    <row r="31" spans="1:4" ht="20.100000000000001" customHeight="1" collapsed="1" x14ac:dyDescent="0.2">
      <c r="A31" s="69" t="s">
        <v>76</v>
      </c>
      <c r="B31" s="106" t="s">
        <v>104</v>
      </c>
      <c r="C31" s="106"/>
      <c r="D31" s="106"/>
    </row>
    <row r="32" spans="1:4" ht="20.100000000000001" hidden="1" customHeight="1" outlineLevel="1" x14ac:dyDescent="0.2">
      <c r="A32" s="104" t="s">
        <v>105</v>
      </c>
      <c r="B32" s="104"/>
      <c r="D32" s="68" t="s">
        <v>39</v>
      </c>
    </row>
    <row r="33" spans="1:4" ht="60" hidden="1" customHeight="1" outlineLevel="1" x14ac:dyDescent="0.2">
      <c r="A33" s="103"/>
      <c r="B33" s="103"/>
      <c r="D33" s="20"/>
    </row>
    <row r="34" spans="1:4" ht="20.100000000000001" hidden="1" customHeight="1" outlineLevel="1" x14ac:dyDescent="0.2">
      <c r="A34" s="104" t="s">
        <v>106</v>
      </c>
      <c r="B34" s="104"/>
      <c r="D34" s="68" t="s">
        <v>107</v>
      </c>
    </row>
    <row r="35" spans="1:4" ht="20.100000000000001" hidden="1" customHeight="1" outlineLevel="1" x14ac:dyDescent="0.2">
      <c r="A35" s="103"/>
      <c r="B35" s="103"/>
      <c r="D35" s="20"/>
    </row>
    <row r="36" spans="1:4" ht="20.100000000000001" customHeight="1" collapsed="1" x14ac:dyDescent="0.2">
      <c r="A36" s="69" t="s">
        <v>77</v>
      </c>
      <c r="B36" s="106" t="s">
        <v>104</v>
      </c>
      <c r="C36" s="106"/>
      <c r="D36" s="106"/>
    </row>
    <row r="37" spans="1:4" ht="20.100000000000001" hidden="1" customHeight="1" outlineLevel="1" x14ac:dyDescent="0.2">
      <c r="A37" s="104" t="s">
        <v>105</v>
      </c>
      <c r="B37" s="104"/>
      <c r="D37" s="68" t="s">
        <v>39</v>
      </c>
    </row>
    <row r="38" spans="1:4" ht="60" hidden="1" customHeight="1" outlineLevel="1" x14ac:dyDescent="0.2">
      <c r="A38" s="103"/>
      <c r="B38" s="103"/>
      <c r="D38" s="20"/>
    </row>
    <row r="39" spans="1:4" ht="20.100000000000001" hidden="1" customHeight="1" outlineLevel="1" x14ac:dyDescent="0.2">
      <c r="A39" s="104" t="s">
        <v>106</v>
      </c>
      <c r="B39" s="104"/>
      <c r="D39" s="68" t="s">
        <v>107</v>
      </c>
    </row>
    <row r="40" spans="1:4" ht="20.100000000000001" hidden="1" customHeight="1" outlineLevel="1" x14ac:dyDescent="0.2">
      <c r="A40" s="103"/>
      <c r="B40" s="103"/>
      <c r="D40" s="20"/>
    </row>
    <row r="41" spans="1:4" ht="20.100000000000001" customHeight="1" collapsed="1" x14ac:dyDescent="0.2">
      <c r="A41" s="69" t="s">
        <v>83</v>
      </c>
      <c r="B41" s="106" t="s">
        <v>104</v>
      </c>
      <c r="C41" s="106"/>
      <c r="D41" s="106"/>
    </row>
    <row r="42" spans="1:4" ht="20.100000000000001" hidden="1" customHeight="1" outlineLevel="1" x14ac:dyDescent="0.2">
      <c r="A42" s="104" t="s">
        <v>105</v>
      </c>
      <c r="B42" s="104"/>
      <c r="D42" s="68" t="s">
        <v>39</v>
      </c>
    </row>
    <row r="43" spans="1:4" ht="60" hidden="1" customHeight="1" outlineLevel="1" x14ac:dyDescent="0.2">
      <c r="A43" s="103"/>
      <c r="B43" s="103"/>
      <c r="D43" s="20"/>
    </row>
    <row r="44" spans="1:4" ht="20.100000000000001" hidden="1" customHeight="1" outlineLevel="1" x14ac:dyDescent="0.2">
      <c r="A44" s="104" t="s">
        <v>106</v>
      </c>
      <c r="B44" s="104"/>
      <c r="D44" s="68" t="s">
        <v>107</v>
      </c>
    </row>
    <row r="45" spans="1:4" ht="20.100000000000001" hidden="1" customHeight="1" outlineLevel="1" x14ac:dyDescent="0.2">
      <c r="A45" s="103"/>
      <c r="B45" s="103"/>
      <c r="D45" s="20"/>
    </row>
    <row r="46" spans="1:4" ht="20.100000000000001" customHeight="1" collapsed="1" x14ac:dyDescent="0.2">
      <c r="A46" s="69" t="s">
        <v>84</v>
      </c>
      <c r="B46" s="106" t="s">
        <v>104</v>
      </c>
      <c r="C46" s="106"/>
      <c r="D46" s="106"/>
    </row>
    <row r="47" spans="1:4" ht="20.100000000000001" hidden="1" customHeight="1" outlineLevel="1" x14ac:dyDescent="0.2">
      <c r="A47" s="104" t="s">
        <v>105</v>
      </c>
      <c r="B47" s="104"/>
      <c r="D47" s="68" t="s">
        <v>39</v>
      </c>
    </row>
    <row r="48" spans="1:4" ht="60" hidden="1" customHeight="1" outlineLevel="1" x14ac:dyDescent="0.2">
      <c r="A48" s="103"/>
      <c r="B48" s="103"/>
      <c r="D48" s="20"/>
    </row>
    <row r="49" spans="1:4" ht="20.100000000000001" hidden="1" customHeight="1" outlineLevel="1" x14ac:dyDescent="0.2">
      <c r="A49" s="104" t="s">
        <v>106</v>
      </c>
      <c r="B49" s="104"/>
      <c r="D49" s="68" t="s">
        <v>107</v>
      </c>
    </row>
    <row r="50" spans="1:4" ht="20.100000000000001" hidden="1" customHeight="1" outlineLevel="1" x14ac:dyDescent="0.2">
      <c r="A50" s="103"/>
      <c r="B50" s="103"/>
      <c r="D50" s="20"/>
    </row>
    <row r="51" spans="1:4" ht="20.100000000000001" customHeight="1" collapsed="1" x14ac:dyDescent="0.2">
      <c r="A51" s="69" t="s">
        <v>85</v>
      </c>
      <c r="B51" s="106" t="s">
        <v>104</v>
      </c>
      <c r="C51" s="106"/>
      <c r="D51" s="106"/>
    </row>
    <row r="52" spans="1:4" ht="20.100000000000001" hidden="1" customHeight="1" outlineLevel="1" x14ac:dyDescent="0.2">
      <c r="A52" s="104" t="s">
        <v>105</v>
      </c>
      <c r="B52" s="104"/>
      <c r="D52" s="68" t="s">
        <v>39</v>
      </c>
    </row>
    <row r="53" spans="1:4" ht="60" hidden="1" customHeight="1" outlineLevel="1" x14ac:dyDescent="0.2">
      <c r="A53" s="103"/>
      <c r="B53" s="103"/>
      <c r="D53" s="20"/>
    </row>
    <row r="54" spans="1:4" ht="20.100000000000001" hidden="1" customHeight="1" outlineLevel="1" x14ac:dyDescent="0.2">
      <c r="A54" s="104" t="s">
        <v>106</v>
      </c>
      <c r="B54" s="104"/>
      <c r="D54" s="68" t="s">
        <v>107</v>
      </c>
    </row>
    <row r="55" spans="1:4" ht="20.100000000000001" hidden="1" customHeight="1" outlineLevel="1" x14ac:dyDescent="0.2">
      <c r="A55" s="103"/>
      <c r="B55" s="103"/>
      <c r="D55" s="20"/>
    </row>
    <row r="56" spans="1:4" ht="20.100000000000001" customHeight="1" collapsed="1" x14ac:dyDescent="0.2">
      <c r="A56" s="69" t="s">
        <v>86</v>
      </c>
      <c r="B56" s="106" t="s">
        <v>104</v>
      </c>
      <c r="C56" s="106"/>
      <c r="D56" s="106"/>
    </row>
    <row r="57" spans="1:4" ht="20.100000000000001" hidden="1" customHeight="1" outlineLevel="1" x14ac:dyDescent="0.2">
      <c r="A57" s="104" t="s">
        <v>105</v>
      </c>
      <c r="B57" s="104"/>
      <c r="D57" s="68" t="s">
        <v>39</v>
      </c>
    </row>
    <row r="58" spans="1:4" ht="60" hidden="1" customHeight="1" outlineLevel="1" x14ac:dyDescent="0.2">
      <c r="A58" s="103"/>
      <c r="B58" s="103"/>
      <c r="D58" s="20"/>
    </row>
    <row r="59" spans="1:4" ht="20.100000000000001" hidden="1" customHeight="1" outlineLevel="1" x14ac:dyDescent="0.2">
      <c r="A59" s="104" t="s">
        <v>107</v>
      </c>
      <c r="B59" s="104"/>
      <c r="D59" s="68" t="s">
        <v>106</v>
      </c>
    </row>
    <row r="60" spans="1:4" ht="20.100000000000001" hidden="1" customHeight="1" outlineLevel="1" x14ac:dyDescent="0.2">
      <c r="A60" s="103"/>
      <c r="B60" s="103"/>
      <c r="D60" s="20"/>
    </row>
    <row r="61" spans="1:4" ht="20.100000000000001" customHeight="1" collapsed="1" x14ac:dyDescent="0.2">
      <c r="A61" s="69" t="s">
        <v>87</v>
      </c>
      <c r="B61" s="106" t="s">
        <v>104</v>
      </c>
      <c r="C61" s="106"/>
      <c r="D61" s="106"/>
    </row>
    <row r="62" spans="1:4" ht="20.100000000000001" hidden="1" customHeight="1" outlineLevel="1" x14ac:dyDescent="0.2">
      <c r="A62" s="104" t="s">
        <v>105</v>
      </c>
      <c r="B62" s="104"/>
      <c r="D62" s="68" t="s">
        <v>39</v>
      </c>
    </row>
    <row r="63" spans="1:4" ht="60" hidden="1" customHeight="1" outlineLevel="1" x14ac:dyDescent="0.2">
      <c r="A63" s="103"/>
      <c r="B63" s="103"/>
      <c r="D63" s="20"/>
    </row>
    <row r="64" spans="1:4" ht="20.100000000000001" hidden="1" customHeight="1" outlineLevel="1" x14ac:dyDescent="0.2">
      <c r="A64" s="104" t="s">
        <v>106</v>
      </c>
      <c r="B64" s="104"/>
      <c r="D64" s="68" t="s">
        <v>107</v>
      </c>
    </row>
    <row r="65" spans="1:4" ht="20.100000000000001" hidden="1" customHeight="1" outlineLevel="1" x14ac:dyDescent="0.2">
      <c r="A65" s="103"/>
      <c r="B65" s="103"/>
      <c r="D65" s="20"/>
    </row>
    <row r="66" spans="1:4" ht="8.1" customHeight="1" x14ac:dyDescent="0.2"/>
    <row r="67" spans="1:4" s="16" customFormat="1" ht="20.100000000000001" customHeight="1" x14ac:dyDescent="0.2">
      <c r="A67" s="105" t="s">
        <v>53</v>
      </c>
      <c r="B67" s="105"/>
      <c r="C67" s="105"/>
      <c r="D67" s="105"/>
    </row>
    <row r="68" spans="1:4" ht="20.100000000000001" customHeight="1" collapsed="1" x14ac:dyDescent="0.2">
      <c r="A68" s="69" t="s">
        <v>47</v>
      </c>
      <c r="B68" s="106" t="s">
        <v>104</v>
      </c>
      <c r="C68" s="106"/>
      <c r="D68" s="106"/>
    </row>
    <row r="69" spans="1:4" ht="20.100000000000001" hidden="1" customHeight="1" outlineLevel="1" x14ac:dyDescent="0.2">
      <c r="A69" s="104" t="s">
        <v>105</v>
      </c>
      <c r="B69" s="104"/>
      <c r="D69" s="68" t="s">
        <v>39</v>
      </c>
    </row>
    <row r="70" spans="1:4" ht="60" hidden="1" customHeight="1" outlineLevel="1" x14ac:dyDescent="0.2">
      <c r="A70" s="103"/>
      <c r="B70" s="103"/>
      <c r="D70" s="20"/>
    </row>
    <row r="71" spans="1:4" ht="20.100000000000001" hidden="1" customHeight="1" outlineLevel="1" x14ac:dyDescent="0.2">
      <c r="A71" s="104" t="s">
        <v>106</v>
      </c>
      <c r="B71" s="104"/>
      <c r="D71" s="68" t="s">
        <v>107</v>
      </c>
    </row>
    <row r="72" spans="1:4" ht="20.100000000000001" hidden="1" customHeight="1" outlineLevel="1" x14ac:dyDescent="0.2">
      <c r="A72" s="103"/>
      <c r="B72" s="103"/>
      <c r="D72" s="20"/>
    </row>
    <row r="73" spans="1:4" ht="20.100000000000001" customHeight="1" collapsed="1" x14ac:dyDescent="0.2">
      <c r="A73" s="69" t="s">
        <v>88</v>
      </c>
      <c r="B73" s="106" t="s">
        <v>104</v>
      </c>
      <c r="C73" s="106"/>
      <c r="D73" s="106"/>
    </row>
    <row r="74" spans="1:4" ht="20.100000000000001" hidden="1" customHeight="1" outlineLevel="1" x14ac:dyDescent="0.2">
      <c r="A74" s="104" t="s">
        <v>105</v>
      </c>
      <c r="B74" s="104"/>
      <c r="D74" s="68" t="s">
        <v>39</v>
      </c>
    </row>
    <row r="75" spans="1:4" ht="60" hidden="1" customHeight="1" outlineLevel="1" x14ac:dyDescent="0.2">
      <c r="A75" s="103"/>
      <c r="B75" s="103"/>
      <c r="D75" s="20"/>
    </row>
    <row r="76" spans="1:4" ht="20.100000000000001" hidden="1" customHeight="1" outlineLevel="1" x14ac:dyDescent="0.2">
      <c r="A76" s="104" t="s">
        <v>106</v>
      </c>
      <c r="B76" s="104"/>
      <c r="D76" s="68" t="s">
        <v>107</v>
      </c>
    </row>
    <row r="77" spans="1:4" ht="20.100000000000001" hidden="1" customHeight="1" outlineLevel="1" x14ac:dyDescent="0.2">
      <c r="A77" s="103"/>
      <c r="B77" s="103"/>
      <c r="D77" s="20"/>
    </row>
  </sheetData>
  <sheetProtection selectLockedCells="1"/>
  <customSheetViews>
    <customSheetView guid="{9B195D69-7D5B-406D-87D2-41910A2F61D3}" showGridLines="0">
      <selection activeCell="I34" sqref="I34"/>
      <pageMargins left="0.7" right="0.7" top="0.75" bottom="0.75" header="0.3" footer="0.3"/>
      <pageSetup paperSize="9" scale="97" orientation="landscape" r:id="rId1"/>
    </customSheetView>
  </customSheetViews>
  <mergeCells count="74">
    <mergeCell ref="A75:B75"/>
    <mergeCell ref="A76:B76"/>
    <mergeCell ref="A77:B77"/>
    <mergeCell ref="A54:B54"/>
    <mergeCell ref="A55:B55"/>
    <mergeCell ref="B56:D56"/>
    <mergeCell ref="A57:B57"/>
    <mergeCell ref="A58:B58"/>
    <mergeCell ref="A60:B60"/>
    <mergeCell ref="B61:D61"/>
    <mergeCell ref="A63:B63"/>
    <mergeCell ref="A64:B64"/>
    <mergeCell ref="A69:B69"/>
    <mergeCell ref="A62:B62"/>
    <mergeCell ref="B68:D68"/>
    <mergeCell ref="A70:B70"/>
    <mergeCell ref="A48:B48"/>
    <mergeCell ref="A74:B74"/>
    <mergeCell ref="A71:B71"/>
    <mergeCell ref="A72:B72"/>
    <mergeCell ref="B73:D73"/>
    <mergeCell ref="A49:B49"/>
    <mergeCell ref="B51:D51"/>
    <mergeCell ref="A52:B52"/>
    <mergeCell ref="A53:B53"/>
    <mergeCell ref="A50:B50"/>
    <mergeCell ref="A67:D67"/>
    <mergeCell ref="A59:B59"/>
    <mergeCell ref="A65:B65"/>
    <mergeCell ref="A47:B47"/>
    <mergeCell ref="A43:B43"/>
    <mergeCell ref="A44:B44"/>
    <mergeCell ref="A45:B45"/>
    <mergeCell ref="B46:D46"/>
    <mergeCell ref="A29:B29"/>
    <mergeCell ref="A39:B39"/>
    <mergeCell ref="A40:B40"/>
    <mergeCell ref="B41:D41"/>
    <mergeCell ref="A42:B42"/>
    <mergeCell ref="A34:B34"/>
    <mergeCell ref="A35:B35"/>
    <mergeCell ref="B36:D36"/>
    <mergeCell ref="A37:B37"/>
    <mergeCell ref="A38:B38"/>
    <mergeCell ref="A30:B30"/>
    <mergeCell ref="B31:D31"/>
    <mergeCell ref="A32:B32"/>
    <mergeCell ref="A33:B33"/>
    <mergeCell ref="B9:D9"/>
    <mergeCell ref="A10:B10"/>
    <mergeCell ref="A11:B11"/>
    <mergeCell ref="A12:B12"/>
    <mergeCell ref="A18:B18"/>
    <mergeCell ref="A19:B19"/>
    <mergeCell ref="A20:B20"/>
    <mergeCell ref="B21:D21"/>
    <mergeCell ref="A25:B25"/>
    <mergeCell ref="B26:D26"/>
    <mergeCell ref="A27:B27"/>
    <mergeCell ref="A28:B28"/>
    <mergeCell ref="A1:D1"/>
    <mergeCell ref="A22:B22"/>
    <mergeCell ref="A23:B23"/>
    <mergeCell ref="A24:B24"/>
    <mergeCell ref="A3:D3"/>
    <mergeCell ref="B4:D4"/>
    <mergeCell ref="A13:B13"/>
    <mergeCell ref="A15:D15"/>
    <mergeCell ref="B16:D16"/>
    <mergeCell ref="A17:B17"/>
    <mergeCell ref="A5:B5"/>
    <mergeCell ref="A7:B7"/>
    <mergeCell ref="A6:B6"/>
    <mergeCell ref="A8:B8"/>
  </mergeCells>
  <conditionalFormatting sqref="A6">
    <cfRule type="notContainsBlanks" dxfId="78" priority="212">
      <formula>LEN(TRIM(A6))&gt;0</formula>
    </cfRule>
  </conditionalFormatting>
  <conditionalFormatting sqref="A11">
    <cfRule type="notContainsBlanks" dxfId="77" priority="25">
      <formula>LEN(TRIM(A11))&gt;0</formula>
    </cfRule>
  </conditionalFormatting>
  <conditionalFormatting sqref="A23">
    <cfRule type="notContainsBlanks" dxfId="76" priority="21">
      <formula>LEN(TRIM(A23))&gt;0</formula>
    </cfRule>
  </conditionalFormatting>
  <conditionalFormatting sqref="A8">
    <cfRule type="notContainsBlanks" dxfId="75" priority="28">
      <formula>LEN(TRIM(A8))&gt;0</formula>
    </cfRule>
  </conditionalFormatting>
  <conditionalFormatting sqref="A13">
    <cfRule type="notContainsBlanks" dxfId="74" priority="26">
      <formula>LEN(TRIM(A13))&gt;0</formula>
    </cfRule>
  </conditionalFormatting>
  <conditionalFormatting sqref="A25">
    <cfRule type="notContainsBlanks" dxfId="73" priority="22">
      <formula>LEN(TRIM(A25))&gt;0</formula>
    </cfRule>
  </conditionalFormatting>
  <conditionalFormatting sqref="A18">
    <cfRule type="notContainsBlanks" dxfId="72" priority="24">
      <formula>LEN(TRIM(A18))&gt;0</formula>
    </cfRule>
  </conditionalFormatting>
  <conditionalFormatting sqref="A20">
    <cfRule type="notContainsBlanks" dxfId="71" priority="23">
      <formula>LEN(TRIM(A20))&gt;0</formula>
    </cfRule>
  </conditionalFormatting>
  <conditionalFormatting sqref="A30">
    <cfRule type="notContainsBlanks" dxfId="70" priority="20">
      <formula>LEN(TRIM(A30))&gt;0</formula>
    </cfRule>
  </conditionalFormatting>
  <conditionalFormatting sqref="A33">
    <cfRule type="notContainsBlanks" dxfId="69" priority="17">
      <formula>LEN(TRIM(A33))&gt;0</formula>
    </cfRule>
  </conditionalFormatting>
  <conditionalFormatting sqref="A35">
    <cfRule type="notContainsBlanks" dxfId="68" priority="18">
      <formula>LEN(TRIM(A35))&gt;0</formula>
    </cfRule>
  </conditionalFormatting>
  <conditionalFormatting sqref="A28">
    <cfRule type="notContainsBlanks" dxfId="67" priority="19">
      <formula>LEN(TRIM(A28))&gt;0</formula>
    </cfRule>
  </conditionalFormatting>
  <conditionalFormatting sqref="A40">
    <cfRule type="notContainsBlanks" dxfId="66" priority="16">
      <formula>LEN(TRIM(A40))&gt;0</formula>
    </cfRule>
  </conditionalFormatting>
  <conditionalFormatting sqref="A65">
    <cfRule type="notContainsBlanks" dxfId="65" priority="6">
      <formula>LEN(TRIM(A65))&gt;0</formula>
    </cfRule>
  </conditionalFormatting>
  <conditionalFormatting sqref="A38">
    <cfRule type="notContainsBlanks" dxfId="64" priority="15">
      <formula>LEN(TRIM(A38))&gt;0</formula>
    </cfRule>
  </conditionalFormatting>
  <conditionalFormatting sqref="A50">
    <cfRule type="notContainsBlanks" dxfId="63" priority="12">
      <formula>LEN(TRIM(A50))&gt;0</formula>
    </cfRule>
  </conditionalFormatting>
  <conditionalFormatting sqref="A43">
    <cfRule type="notContainsBlanks" dxfId="62" priority="14">
      <formula>LEN(TRIM(A43))&gt;0</formula>
    </cfRule>
  </conditionalFormatting>
  <conditionalFormatting sqref="A45">
    <cfRule type="notContainsBlanks" dxfId="61" priority="13">
      <formula>LEN(TRIM(A45))&gt;0</formula>
    </cfRule>
  </conditionalFormatting>
  <conditionalFormatting sqref="A55">
    <cfRule type="notContainsBlanks" dxfId="60" priority="10">
      <formula>LEN(TRIM(A55))&gt;0</formula>
    </cfRule>
  </conditionalFormatting>
  <conditionalFormatting sqref="A48">
    <cfRule type="notContainsBlanks" dxfId="59" priority="11">
      <formula>LEN(TRIM(A48))&gt;0</formula>
    </cfRule>
  </conditionalFormatting>
  <conditionalFormatting sqref="A60">
    <cfRule type="notContainsBlanks" dxfId="58" priority="8">
      <formula>LEN(TRIM(A60))&gt;0</formula>
    </cfRule>
  </conditionalFormatting>
  <conditionalFormatting sqref="A53">
    <cfRule type="notContainsBlanks" dxfId="57" priority="9">
      <formula>LEN(TRIM(A53))&gt;0</formula>
    </cfRule>
  </conditionalFormatting>
  <conditionalFormatting sqref="A77">
    <cfRule type="notContainsBlanks" dxfId="56" priority="2">
      <formula>LEN(TRIM(A77))&gt;0</formula>
    </cfRule>
  </conditionalFormatting>
  <conditionalFormatting sqref="A58">
    <cfRule type="notContainsBlanks" dxfId="55" priority="7">
      <formula>LEN(TRIM(A58))&gt;0</formula>
    </cfRule>
  </conditionalFormatting>
  <conditionalFormatting sqref="A63">
    <cfRule type="notContainsBlanks" dxfId="54" priority="5">
      <formula>LEN(TRIM(A63))&gt;0</formula>
    </cfRule>
  </conditionalFormatting>
  <conditionalFormatting sqref="A75">
    <cfRule type="notContainsBlanks" dxfId="53" priority="1">
      <formula>LEN(TRIM(A75))&gt;0</formula>
    </cfRule>
  </conditionalFormatting>
  <conditionalFormatting sqref="A70">
    <cfRule type="notContainsBlanks" dxfId="52" priority="4">
      <formula>LEN(TRIM(A70))&gt;0</formula>
    </cfRule>
  </conditionalFormatting>
  <conditionalFormatting sqref="A72">
    <cfRule type="notContainsBlanks" dxfId="51" priority="3">
      <formula>LEN(TRIM(A72))&gt;0</formula>
    </cfRule>
  </conditionalFormatting>
  <dataValidations count="2">
    <dataValidation allowBlank="1" showErrorMessage="1" sqref="A64:E64 D12:E12 A76:E76 D4:D6 D7:E7 D73:D75 A4:C13 A16:D18 A19:E19 D9:D11 A24:E24 D21:D23 A29:E29 D26:D28 A34:E34 D31:D33 A39:E39 D36:D38 A44:E44 D41:D43 A49:E49 D46:D48 A54:E54 D51:D53 D61:D63 A68:D70 A71:E71 A65:C65 A20:C23 A25:C28 A30:C33 A35:C38 A40:C43 A45:C48 A50:C53 A55:C63 D56:D59 A72:C75 A77:C77"/>
    <dataValidation type="list" allowBlank="1" showErrorMessage="1" sqref="D13 D8 D20 D25 D30 D35 D40 D45 D50 D55 D60 D65 D72 D77">
      <formula1>County</formula1>
    </dataValidation>
  </dataValidations>
  <pageMargins left="0.7" right="0.7" top="0.75" bottom="0.75" header="0.3" footer="0.3"/>
  <pageSetup paperSize="9" scale="9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pageSetUpPr fitToPage="1"/>
  </sheetPr>
  <dimension ref="A1:K18"/>
  <sheetViews>
    <sheetView showGridLines="0" zoomScale="115" zoomScaleNormal="115" zoomScaleSheetLayoutView="130" workbookViewId="0">
      <selection activeCell="B30" sqref="B30"/>
    </sheetView>
  </sheetViews>
  <sheetFormatPr defaultColWidth="9" defaultRowHeight="14.25" x14ac:dyDescent="0.2"/>
  <cols>
    <col min="1" max="1" width="9.875" style="18" customWidth="1"/>
    <col min="2" max="2" width="20.25" style="18" customWidth="1"/>
    <col min="3" max="11" width="8.625" style="18" customWidth="1"/>
    <col min="12" max="16384" width="9" style="18"/>
  </cols>
  <sheetData>
    <row r="1" spans="1:11" ht="30" customHeight="1" x14ac:dyDescent="0.2">
      <c r="A1" s="98" t="s">
        <v>145</v>
      </c>
      <c r="B1" s="98"/>
      <c r="C1" s="98"/>
      <c r="D1" s="98"/>
      <c r="E1" s="98"/>
      <c r="F1" s="98"/>
      <c r="G1" s="98"/>
      <c r="H1" s="98"/>
      <c r="I1" s="98"/>
      <c r="J1" s="98"/>
      <c r="K1" s="98"/>
    </row>
    <row r="2" spans="1:11" ht="8.1" customHeight="1" x14ac:dyDescent="0.2"/>
    <row r="3" spans="1:11" ht="20.100000000000001" customHeight="1" x14ac:dyDescent="0.2">
      <c r="A3" s="70"/>
      <c r="B3" s="70"/>
      <c r="C3" s="107" t="s">
        <v>18</v>
      </c>
      <c r="D3" s="107"/>
      <c r="E3" s="107"/>
      <c r="F3" s="107" t="s">
        <v>17</v>
      </c>
      <c r="G3" s="107"/>
      <c r="H3" s="107"/>
      <c r="I3" s="107" t="s">
        <v>16</v>
      </c>
      <c r="J3" s="107"/>
      <c r="K3" s="107"/>
    </row>
    <row r="4" spans="1:11" ht="20.100000000000001" customHeight="1" x14ac:dyDescent="0.2">
      <c r="A4" s="63" t="s">
        <v>44</v>
      </c>
      <c r="B4" s="24" t="str">
        <f>'3.2 Activities'!$B$4:$D$4</f>
        <v>Name of the activity</v>
      </c>
      <c r="C4" s="71"/>
      <c r="D4" s="72"/>
      <c r="E4" s="72"/>
      <c r="F4" s="72"/>
      <c r="G4" s="72"/>
      <c r="H4" s="72"/>
      <c r="I4" s="72"/>
      <c r="J4" s="72"/>
      <c r="K4" s="72"/>
    </row>
    <row r="5" spans="1:11" ht="20.100000000000001" customHeight="1" x14ac:dyDescent="0.2">
      <c r="A5" s="63" t="s">
        <v>89</v>
      </c>
      <c r="B5" s="24" t="str">
        <f>'3.2 Activities'!$B$9:$D$9</f>
        <v>Name of the activity</v>
      </c>
      <c r="C5" s="71"/>
      <c r="D5" s="72"/>
      <c r="E5" s="72"/>
      <c r="F5" s="72"/>
      <c r="G5" s="72"/>
      <c r="H5" s="72"/>
      <c r="I5" s="72"/>
      <c r="J5" s="72"/>
      <c r="K5" s="72"/>
    </row>
    <row r="6" spans="1:11" ht="20.100000000000001" customHeight="1" x14ac:dyDescent="0.2">
      <c r="A6" s="63" t="s">
        <v>45</v>
      </c>
      <c r="B6" s="24" t="str">
        <f>'3.2 Activities'!$B$16:$D$16</f>
        <v>Name of the activity</v>
      </c>
      <c r="C6" s="71"/>
      <c r="D6" s="72"/>
      <c r="E6" s="72"/>
      <c r="F6" s="72"/>
      <c r="G6" s="72"/>
      <c r="H6" s="72"/>
      <c r="I6" s="72"/>
      <c r="J6" s="72"/>
      <c r="K6" s="72"/>
    </row>
    <row r="7" spans="1:11" ht="20.100000000000001" customHeight="1" x14ac:dyDescent="0.2">
      <c r="A7" s="63" t="s">
        <v>74</v>
      </c>
      <c r="B7" s="24" t="str">
        <f>'3.2 Activities'!$B$21:$D$21</f>
        <v>Name of the activity</v>
      </c>
      <c r="C7" s="71"/>
      <c r="D7" s="72"/>
      <c r="E7" s="72"/>
      <c r="F7" s="72"/>
      <c r="G7" s="72"/>
      <c r="H7" s="72"/>
      <c r="I7" s="72"/>
      <c r="J7" s="72"/>
      <c r="K7" s="72"/>
    </row>
    <row r="8" spans="1:11" ht="20.100000000000001" customHeight="1" x14ac:dyDescent="0.2">
      <c r="A8" s="63" t="s">
        <v>75</v>
      </c>
      <c r="B8" s="24" t="str">
        <f>'3.2 Activities'!$B$26:$D$26</f>
        <v>Name of the activity</v>
      </c>
      <c r="C8" s="71"/>
      <c r="D8" s="72"/>
      <c r="E8" s="72"/>
      <c r="F8" s="72"/>
      <c r="G8" s="72"/>
      <c r="H8" s="72"/>
      <c r="I8" s="72"/>
      <c r="J8" s="72"/>
      <c r="K8" s="72"/>
    </row>
    <row r="9" spans="1:11" ht="20.100000000000001" customHeight="1" x14ac:dyDescent="0.2">
      <c r="A9" s="63" t="s">
        <v>76</v>
      </c>
      <c r="B9" s="24" t="str">
        <f>'3.2 Activities'!$B$31:$D$31</f>
        <v>Name of the activity</v>
      </c>
      <c r="C9" s="71"/>
      <c r="D9" s="72"/>
      <c r="E9" s="72"/>
      <c r="F9" s="72"/>
      <c r="G9" s="72"/>
      <c r="H9" s="72"/>
      <c r="I9" s="72"/>
      <c r="J9" s="72"/>
      <c r="K9" s="72"/>
    </row>
    <row r="10" spans="1:11" ht="20.100000000000001" customHeight="1" x14ac:dyDescent="0.2">
      <c r="A10" s="63" t="s">
        <v>77</v>
      </c>
      <c r="B10" s="24" t="str">
        <f>'3.2 Activities'!$B$36:$D$36</f>
        <v>Name of the activity</v>
      </c>
      <c r="C10" s="71"/>
      <c r="D10" s="72"/>
      <c r="E10" s="72"/>
      <c r="F10" s="72"/>
      <c r="G10" s="72"/>
      <c r="H10" s="72"/>
      <c r="I10" s="72"/>
      <c r="J10" s="72"/>
      <c r="K10" s="72"/>
    </row>
    <row r="11" spans="1:11" ht="20.100000000000001" customHeight="1" x14ac:dyDescent="0.2">
      <c r="A11" s="63" t="s">
        <v>83</v>
      </c>
      <c r="B11" s="24" t="str">
        <f>'3.2 Activities'!$B$41:$D$41</f>
        <v>Name of the activity</v>
      </c>
      <c r="C11" s="71"/>
      <c r="D11" s="72"/>
      <c r="E11" s="72"/>
      <c r="F11" s="72"/>
      <c r="G11" s="72"/>
      <c r="H11" s="72"/>
      <c r="I11" s="72"/>
      <c r="J11" s="72"/>
      <c r="K11" s="72"/>
    </row>
    <row r="12" spans="1:11" ht="20.100000000000001" customHeight="1" x14ac:dyDescent="0.2">
      <c r="A12" s="63" t="s">
        <v>84</v>
      </c>
      <c r="B12" s="24" t="str">
        <f>'3.2 Activities'!$B$46:$D$46</f>
        <v>Name of the activity</v>
      </c>
      <c r="C12" s="71"/>
      <c r="D12" s="72"/>
      <c r="E12" s="72"/>
      <c r="F12" s="72"/>
      <c r="G12" s="72"/>
      <c r="H12" s="72"/>
      <c r="I12" s="72"/>
      <c r="J12" s="72"/>
      <c r="K12" s="72"/>
    </row>
    <row r="13" spans="1:11" ht="20.100000000000001" customHeight="1" x14ac:dyDescent="0.2">
      <c r="A13" s="63" t="s">
        <v>85</v>
      </c>
      <c r="B13" s="24" t="str">
        <f>'3.2 Activities'!$B$51:$D$51</f>
        <v>Name of the activity</v>
      </c>
      <c r="C13" s="71"/>
      <c r="D13" s="72"/>
      <c r="E13" s="72"/>
      <c r="F13" s="72"/>
      <c r="G13" s="72"/>
      <c r="H13" s="72"/>
      <c r="I13" s="72"/>
      <c r="J13" s="72"/>
      <c r="K13" s="72"/>
    </row>
    <row r="14" spans="1:11" ht="20.100000000000001" customHeight="1" x14ac:dyDescent="0.2">
      <c r="A14" s="63" t="s">
        <v>86</v>
      </c>
      <c r="B14" s="24" t="str">
        <f>'3.2 Activities'!$B$56:$D$56</f>
        <v>Name of the activity</v>
      </c>
      <c r="C14" s="71"/>
      <c r="D14" s="72"/>
      <c r="E14" s="72"/>
      <c r="F14" s="72"/>
      <c r="G14" s="72"/>
      <c r="H14" s="72"/>
      <c r="I14" s="72"/>
      <c r="J14" s="72"/>
      <c r="K14" s="72"/>
    </row>
    <row r="15" spans="1:11" ht="20.100000000000001" customHeight="1" x14ac:dyDescent="0.2">
      <c r="A15" s="63" t="s">
        <v>87</v>
      </c>
      <c r="B15" s="24" t="str">
        <f>'3.2 Activities'!$B$61:$D$61</f>
        <v>Name of the activity</v>
      </c>
      <c r="C15" s="71"/>
      <c r="D15" s="72"/>
      <c r="E15" s="72"/>
      <c r="F15" s="72"/>
      <c r="G15" s="72"/>
      <c r="H15" s="72"/>
      <c r="I15" s="72"/>
      <c r="J15" s="72"/>
      <c r="K15" s="72"/>
    </row>
    <row r="16" spans="1:11" ht="20.100000000000001" customHeight="1" x14ac:dyDescent="0.2">
      <c r="A16" s="63" t="s">
        <v>47</v>
      </c>
      <c r="B16" s="24" t="str">
        <f>'3.2 Activities'!$B$68:$D$68</f>
        <v>Name of the activity</v>
      </c>
      <c r="C16" s="71"/>
      <c r="D16" s="72"/>
      <c r="E16" s="72"/>
      <c r="F16" s="72"/>
      <c r="G16" s="72"/>
      <c r="H16" s="72"/>
      <c r="I16" s="72"/>
      <c r="J16" s="72"/>
      <c r="K16" s="72"/>
    </row>
    <row r="17" spans="1:11" ht="20.100000000000001" customHeight="1" x14ac:dyDescent="0.2">
      <c r="A17" s="63" t="s">
        <v>88</v>
      </c>
      <c r="B17" s="24" t="str">
        <f>'3.2 Activities'!$B$73:$D$73</f>
        <v>Name of the activity</v>
      </c>
      <c r="C17" s="71"/>
      <c r="D17" s="72"/>
      <c r="E17" s="72"/>
      <c r="F17" s="72"/>
      <c r="G17" s="72"/>
      <c r="H17" s="72"/>
      <c r="I17" s="72"/>
      <c r="J17" s="72"/>
      <c r="K17" s="72"/>
    </row>
    <row r="18" spans="1:11" ht="8.1" customHeight="1" x14ac:dyDescent="0.2"/>
  </sheetData>
  <sheetProtection selectLockedCells="1"/>
  <customSheetViews>
    <customSheetView guid="{9B195D69-7D5B-406D-87D2-41910A2F61D3}" showGridLines="0" fitToPage="1" topLeftCell="A13">
      <selection activeCell="G8" sqref="G8"/>
      <rowBreaks count="1" manualBreakCount="1">
        <brk id="47" max="16383" man="1"/>
      </rowBreaks>
      <colBreaks count="1" manualBreakCount="1">
        <brk id="13" max="1048575" man="1"/>
      </colBreaks>
      <pageMargins left="0.7" right="0.7" top="0.75" bottom="0.75" header="0.3" footer="0.3"/>
      <pageSetup paperSize="9" scale="85" fitToHeight="0" orientation="portrait" r:id="rId1"/>
    </customSheetView>
  </customSheetViews>
  <mergeCells count="4">
    <mergeCell ref="A1:K1"/>
    <mergeCell ref="C3:E3"/>
    <mergeCell ref="F3:H3"/>
    <mergeCell ref="I3:K3"/>
  </mergeCells>
  <conditionalFormatting sqref="C4:K6">
    <cfRule type="notContainsBlanks" dxfId="50" priority="131">
      <formula>LEN(TRIM(C4))&gt;0</formula>
    </cfRule>
  </conditionalFormatting>
  <conditionalFormatting sqref="C13:K13">
    <cfRule type="notContainsBlanks" dxfId="49" priority="117">
      <formula>LEN(TRIM(C13))&gt;0</formula>
    </cfRule>
  </conditionalFormatting>
  <conditionalFormatting sqref="C7:K8">
    <cfRule type="notContainsBlanks" dxfId="48" priority="127">
      <formula>LEN(TRIM(C7))&gt;0</formula>
    </cfRule>
  </conditionalFormatting>
  <conditionalFormatting sqref="C14:K14">
    <cfRule type="notContainsBlanks" dxfId="47" priority="115">
      <formula>LEN(TRIM(C14))&gt;0</formula>
    </cfRule>
  </conditionalFormatting>
  <conditionalFormatting sqref="C9:K9">
    <cfRule type="notContainsBlanks" dxfId="46" priority="125">
      <formula>LEN(TRIM(C9))&gt;0</formula>
    </cfRule>
  </conditionalFormatting>
  <conditionalFormatting sqref="C15:K15">
    <cfRule type="notContainsBlanks" dxfId="45" priority="113">
      <formula>LEN(TRIM(C15))&gt;0</formula>
    </cfRule>
  </conditionalFormatting>
  <conditionalFormatting sqref="C10:K10">
    <cfRule type="notContainsBlanks" dxfId="44" priority="123">
      <formula>LEN(TRIM(C10))&gt;0</formula>
    </cfRule>
  </conditionalFormatting>
  <conditionalFormatting sqref="C16:K16">
    <cfRule type="notContainsBlanks" dxfId="43" priority="111">
      <formula>LEN(TRIM(C16))&gt;0</formula>
    </cfRule>
  </conditionalFormatting>
  <conditionalFormatting sqref="C11:K11">
    <cfRule type="notContainsBlanks" dxfId="42" priority="121">
      <formula>LEN(TRIM(C11))&gt;0</formula>
    </cfRule>
  </conditionalFormatting>
  <conditionalFormatting sqref="C17:K17">
    <cfRule type="notContainsBlanks" dxfId="41" priority="109">
      <formula>LEN(TRIM(C17))&gt;0</formula>
    </cfRule>
  </conditionalFormatting>
  <conditionalFormatting sqref="C12:K12">
    <cfRule type="notContainsBlanks" dxfId="40" priority="119">
      <formula>LEN(TRIM(C12))&gt;0</formula>
    </cfRule>
  </conditionalFormatting>
  <conditionalFormatting sqref="C19:H19">
    <cfRule type="notContainsBlanks" dxfId="39" priority="108">
      <formula>LEN(TRIM(C19))&gt;0</formula>
    </cfRule>
  </conditionalFormatting>
  <conditionalFormatting sqref="I19:K19">
    <cfRule type="notContainsBlanks" dxfId="38" priority="85">
      <formula>LEN(TRIM(I19))&gt;0</formula>
    </cfRule>
  </conditionalFormatting>
  <pageMargins left="0.7" right="0.7" top="0.75" bottom="0.75" header="0.3" footer="0.3"/>
  <pageSetup paperSize="9" scale="7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F203"/>
  <sheetViews>
    <sheetView showGridLines="0" tabSelected="1" zoomScale="130" zoomScaleNormal="130" zoomScaleSheetLayoutView="55" workbookViewId="0">
      <selection activeCell="D7" sqref="D7"/>
    </sheetView>
  </sheetViews>
  <sheetFormatPr defaultColWidth="9" defaultRowHeight="14.25" outlineLevelRow="1" x14ac:dyDescent="0.2"/>
  <cols>
    <col min="1" max="1" width="21.375" style="7" customWidth="1"/>
    <col min="2" max="2" width="22.375" style="7" customWidth="1"/>
    <col min="3" max="4" width="8.625" style="7" customWidth="1"/>
    <col min="5" max="5" width="12.625" style="7" customWidth="1"/>
    <col min="6" max="6" width="15.625" style="3" customWidth="1"/>
    <col min="7" max="16384" width="9" style="7"/>
  </cols>
  <sheetData>
    <row r="1" spans="1:6" ht="30" customHeight="1" x14ac:dyDescent="0.2">
      <c r="A1" s="98" t="s">
        <v>161</v>
      </c>
      <c r="B1" s="98"/>
      <c r="C1" s="98"/>
      <c r="D1" s="98"/>
      <c r="E1" s="98"/>
      <c r="F1" s="98"/>
    </row>
    <row r="2" spans="1:6" ht="6" customHeight="1" x14ac:dyDescent="0.2">
      <c r="A2" s="111"/>
      <c r="B2" s="111"/>
      <c r="C2" s="111"/>
      <c r="D2" s="111"/>
      <c r="E2" s="111"/>
      <c r="F2" s="111"/>
    </row>
    <row r="3" spans="1:6" ht="30" customHeight="1" x14ac:dyDescent="0.2">
      <c r="A3" s="26" t="s">
        <v>6</v>
      </c>
      <c r="B3" s="115" t="s">
        <v>110</v>
      </c>
      <c r="C3" s="116"/>
      <c r="D3" s="116"/>
      <c r="E3" s="116"/>
      <c r="F3" s="117"/>
    </row>
    <row r="4" spans="1:6" s="85" customFormat="1" ht="6" customHeight="1" x14ac:dyDescent="0.2">
      <c r="F4" s="3"/>
    </row>
    <row r="5" spans="1:6" s="85" customFormat="1" ht="20.100000000000001" customHeight="1" x14ac:dyDescent="0.2">
      <c r="A5" s="113" t="s">
        <v>162</v>
      </c>
      <c r="B5" s="113"/>
      <c r="C5" s="113"/>
      <c r="D5" s="38" t="s">
        <v>163</v>
      </c>
      <c r="E5" s="40"/>
      <c r="F5" s="39">
        <f>IF(D7="Flat rate",1300,0)</f>
        <v>0</v>
      </c>
    </row>
    <row r="6" spans="1:6" ht="6" customHeight="1" thickBot="1" x14ac:dyDescent="0.25">
      <c r="A6" s="112"/>
      <c r="B6" s="112"/>
      <c r="C6" s="112"/>
      <c r="D6" s="112"/>
      <c r="E6" s="112"/>
      <c r="F6" s="112"/>
    </row>
    <row r="7" spans="1:6" ht="20.100000000000001" customHeight="1" thickTop="1" thickBot="1" x14ac:dyDescent="0.25">
      <c r="A7" s="113" t="s">
        <v>153</v>
      </c>
      <c r="B7" s="113"/>
      <c r="C7" s="114"/>
      <c r="D7" s="48" t="s">
        <v>166</v>
      </c>
      <c r="E7" s="46">
        <f>IF(D7="Flat rate A",IF((F50+F128)&gt;=1000000,10%,20%),"")</f>
        <v>0.2</v>
      </c>
      <c r="F7" s="39">
        <f>IF(D7="Real cost",SUM(F9,F13,F17,F21,F25,F29,F33,F37,F41),IF(AND(E7=20%,(F50+F128+F167)*E7&gt;100000),100000,IF((F50+F128+F167)*E7&gt;150000,150000,(F50+F128+F167)*E7)))</f>
        <v>0</v>
      </c>
    </row>
    <row r="8" spans="1:6" s="9" customFormat="1" ht="24.95" customHeight="1" thickTop="1" x14ac:dyDescent="0.2">
      <c r="A8" s="12" t="s">
        <v>26</v>
      </c>
      <c r="B8" s="10" t="s">
        <v>21</v>
      </c>
      <c r="C8" s="10" t="s">
        <v>22</v>
      </c>
      <c r="D8" s="47" t="s">
        <v>25</v>
      </c>
      <c r="E8" s="11" t="s">
        <v>23</v>
      </c>
      <c r="F8" s="8"/>
    </row>
    <row r="9" spans="1:6" s="37" customFormat="1" ht="14.1" customHeight="1" collapsed="1" x14ac:dyDescent="0.2">
      <c r="A9" s="49"/>
      <c r="B9" s="49"/>
      <c r="C9" s="50"/>
      <c r="D9" s="50"/>
      <c r="E9" s="51"/>
      <c r="F9" s="41">
        <f>TRUNC(D9*E9,2)</f>
        <v>0</v>
      </c>
    </row>
    <row r="10" spans="1:6" s="9" customFormat="1" ht="12.75" hidden="1" customHeight="1" outlineLevel="1" x14ac:dyDescent="0.2">
      <c r="A10" s="109" t="s">
        <v>105</v>
      </c>
      <c r="B10" s="109"/>
      <c r="C10" s="109"/>
      <c r="D10" s="109"/>
      <c r="E10" s="109"/>
      <c r="F10" s="109"/>
    </row>
    <row r="11" spans="1:6" s="9" customFormat="1" ht="20.100000000000001" hidden="1" customHeight="1" outlineLevel="1" x14ac:dyDescent="0.2">
      <c r="A11" s="108"/>
      <c r="B11" s="108"/>
      <c r="C11" s="108"/>
      <c r="D11" s="108"/>
      <c r="E11" s="108"/>
      <c r="F11" s="108"/>
    </row>
    <row r="12" spans="1:6" s="18" customFormat="1" ht="8.1" hidden="1" customHeight="1" outlineLevel="1" x14ac:dyDescent="0.2">
      <c r="A12" s="9"/>
      <c r="B12" s="9"/>
      <c r="C12" s="9"/>
      <c r="D12" s="9"/>
      <c r="E12" s="9"/>
      <c r="F12" s="43"/>
    </row>
    <row r="13" spans="1:6" s="37" customFormat="1" ht="14.1" customHeight="1" collapsed="1" x14ac:dyDescent="0.2">
      <c r="A13" s="49"/>
      <c r="B13" s="49"/>
      <c r="C13" s="50"/>
      <c r="D13" s="50"/>
      <c r="E13" s="51"/>
      <c r="F13" s="41">
        <f>TRUNC(D13*E13,2)</f>
        <v>0</v>
      </c>
    </row>
    <row r="14" spans="1:6" s="9" customFormat="1" ht="12.75" hidden="1" customHeight="1" outlineLevel="1" x14ac:dyDescent="0.2">
      <c r="A14" s="109" t="s">
        <v>105</v>
      </c>
      <c r="B14" s="109"/>
      <c r="C14" s="109"/>
      <c r="D14" s="109"/>
      <c r="E14" s="109"/>
      <c r="F14" s="109"/>
    </row>
    <row r="15" spans="1:6" s="9" customFormat="1" ht="20.100000000000001" hidden="1" customHeight="1" outlineLevel="1" x14ac:dyDescent="0.2">
      <c r="A15" s="108"/>
      <c r="B15" s="108"/>
      <c r="C15" s="108"/>
      <c r="D15" s="108"/>
      <c r="E15" s="108"/>
      <c r="F15" s="108"/>
    </row>
    <row r="16" spans="1:6" s="18" customFormat="1" ht="8.1" hidden="1" customHeight="1" outlineLevel="1" x14ac:dyDescent="0.2">
      <c r="A16" s="9"/>
      <c r="B16" s="9"/>
      <c r="C16" s="9"/>
      <c r="D16" s="9"/>
      <c r="E16" s="9"/>
      <c r="F16" s="43"/>
    </row>
    <row r="17" spans="1:6" s="37" customFormat="1" ht="14.1" customHeight="1" collapsed="1" x14ac:dyDescent="0.2">
      <c r="A17" s="49"/>
      <c r="B17" s="49"/>
      <c r="C17" s="50"/>
      <c r="D17" s="50"/>
      <c r="E17" s="51"/>
      <c r="F17" s="41">
        <f>TRUNC(D17*E17,2)</f>
        <v>0</v>
      </c>
    </row>
    <row r="18" spans="1:6" s="9" customFormat="1" ht="12.75" hidden="1" customHeight="1" outlineLevel="1" x14ac:dyDescent="0.2">
      <c r="A18" s="109" t="s">
        <v>105</v>
      </c>
      <c r="B18" s="109"/>
      <c r="C18" s="109"/>
      <c r="D18" s="109"/>
      <c r="E18" s="109"/>
      <c r="F18" s="109"/>
    </row>
    <row r="19" spans="1:6" s="9" customFormat="1" ht="20.100000000000001" hidden="1" customHeight="1" outlineLevel="1" x14ac:dyDescent="0.2">
      <c r="A19" s="108"/>
      <c r="B19" s="108"/>
      <c r="C19" s="108"/>
      <c r="D19" s="108"/>
      <c r="E19" s="108"/>
      <c r="F19" s="108"/>
    </row>
    <row r="20" spans="1:6" s="18" customFormat="1" ht="8.1" hidden="1" customHeight="1" outlineLevel="1" x14ac:dyDescent="0.2">
      <c r="A20" s="9"/>
      <c r="B20" s="9"/>
      <c r="C20" s="9"/>
      <c r="D20" s="9"/>
      <c r="E20" s="9"/>
      <c r="F20" s="43"/>
    </row>
    <row r="21" spans="1:6" s="37" customFormat="1" ht="14.1" customHeight="1" collapsed="1" x14ac:dyDescent="0.2">
      <c r="A21" s="49"/>
      <c r="B21" s="49"/>
      <c r="C21" s="50"/>
      <c r="D21" s="50"/>
      <c r="E21" s="51"/>
      <c r="F21" s="41">
        <f>TRUNC(D21*E21,2)</f>
        <v>0</v>
      </c>
    </row>
    <row r="22" spans="1:6" s="9" customFormat="1" ht="12.75" hidden="1" customHeight="1" outlineLevel="1" x14ac:dyDescent="0.2">
      <c r="A22" s="109" t="s">
        <v>105</v>
      </c>
      <c r="B22" s="109"/>
      <c r="C22" s="109"/>
      <c r="D22" s="109"/>
      <c r="E22" s="109"/>
      <c r="F22" s="109"/>
    </row>
    <row r="23" spans="1:6" s="9" customFormat="1" ht="20.100000000000001" hidden="1" customHeight="1" outlineLevel="1" x14ac:dyDescent="0.2">
      <c r="A23" s="108"/>
      <c r="B23" s="108"/>
      <c r="C23" s="108"/>
      <c r="D23" s="108"/>
      <c r="E23" s="108"/>
      <c r="F23" s="108"/>
    </row>
    <row r="24" spans="1:6" s="18" customFormat="1" ht="8.1" hidden="1" customHeight="1" outlineLevel="1" x14ac:dyDescent="0.2">
      <c r="A24" s="9"/>
      <c r="B24" s="9"/>
      <c r="C24" s="9"/>
      <c r="D24" s="9"/>
      <c r="E24" s="9"/>
      <c r="F24" s="43"/>
    </row>
    <row r="25" spans="1:6" s="37" customFormat="1" ht="14.1" customHeight="1" collapsed="1" x14ac:dyDescent="0.2">
      <c r="A25" s="49"/>
      <c r="B25" s="49"/>
      <c r="C25" s="50"/>
      <c r="D25" s="50"/>
      <c r="E25" s="51"/>
      <c r="F25" s="41">
        <f>TRUNC(D25*E25,2)</f>
        <v>0</v>
      </c>
    </row>
    <row r="26" spans="1:6" s="9" customFormat="1" ht="12.75" hidden="1" customHeight="1" outlineLevel="1" x14ac:dyDescent="0.2">
      <c r="A26" s="109" t="s">
        <v>105</v>
      </c>
      <c r="B26" s="109"/>
      <c r="C26" s="109"/>
      <c r="D26" s="109"/>
      <c r="E26" s="109"/>
      <c r="F26" s="109"/>
    </row>
    <row r="27" spans="1:6" s="9" customFormat="1" ht="20.100000000000001" hidden="1" customHeight="1" outlineLevel="1" x14ac:dyDescent="0.2">
      <c r="A27" s="108"/>
      <c r="B27" s="108"/>
      <c r="C27" s="108"/>
      <c r="D27" s="108"/>
      <c r="E27" s="108"/>
      <c r="F27" s="108"/>
    </row>
    <row r="28" spans="1:6" s="18" customFormat="1" ht="8.1" hidden="1" customHeight="1" outlineLevel="1" x14ac:dyDescent="0.2">
      <c r="A28" s="9"/>
      <c r="B28" s="9"/>
      <c r="C28" s="9"/>
      <c r="D28" s="9"/>
      <c r="E28" s="9"/>
      <c r="F28" s="43"/>
    </row>
    <row r="29" spans="1:6" s="37" customFormat="1" ht="14.1" customHeight="1" collapsed="1" x14ac:dyDescent="0.2">
      <c r="A29" s="49"/>
      <c r="B29" s="49"/>
      <c r="C29" s="50"/>
      <c r="D29" s="50"/>
      <c r="E29" s="51"/>
      <c r="F29" s="41">
        <f>TRUNC(D29*E29,2)</f>
        <v>0</v>
      </c>
    </row>
    <row r="30" spans="1:6" s="9" customFormat="1" ht="12.75" hidden="1" customHeight="1" outlineLevel="1" x14ac:dyDescent="0.2">
      <c r="A30" s="109" t="s">
        <v>105</v>
      </c>
      <c r="B30" s="109"/>
      <c r="C30" s="109"/>
      <c r="D30" s="109"/>
      <c r="E30" s="109"/>
      <c r="F30" s="109"/>
    </row>
    <row r="31" spans="1:6" s="9" customFormat="1" ht="20.100000000000001" hidden="1" customHeight="1" outlineLevel="1" x14ac:dyDescent="0.2">
      <c r="A31" s="108"/>
      <c r="B31" s="108"/>
      <c r="C31" s="108"/>
      <c r="D31" s="108"/>
      <c r="E31" s="108"/>
      <c r="F31" s="108"/>
    </row>
    <row r="32" spans="1:6" s="18" customFormat="1" ht="8.1" hidden="1" customHeight="1" outlineLevel="1" x14ac:dyDescent="0.2">
      <c r="A32" s="9"/>
      <c r="B32" s="9"/>
      <c r="C32" s="9"/>
      <c r="D32" s="9"/>
      <c r="E32" s="9"/>
      <c r="F32" s="43"/>
    </row>
    <row r="33" spans="1:6" s="37" customFormat="1" ht="14.1" customHeight="1" collapsed="1" x14ac:dyDescent="0.2">
      <c r="A33" s="49"/>
      <c r="B33" s="49"/>
      <c r="C33" s="50"/>
      <c r="D33" s="50"/>
      <c r="E33" s="51"/>
      <c r="F33" s="41">
        <f>TRUNC(D33*E33,2)</f>
        <v>0</v>
      </c>
    </row>
    <row r="34" spans="1:6" s="9" customFormat="1" ht="12.75" hidden="1" customHeight="1" outlineLevel="1" x14ac:dyDescent="0.2">
      <c r="A34" s="109" t="s">
        <v>105</v>
      </c>
      <c r="B34" s="109"/>
      <c r="C34" s="109"/>
      <c r="D34" s="109"/>
      <c r="E34" s="109"/>
      <c r="F34" s="109"/>
    </row>
    <row r="35" spans="1:6" s="9" customFormat="1" ht="20.100000000000001" hidden="1" customHeight="1" outlineLevel="1" x14ac:dyDescent="0.2">
      <c r="A35" s="108"/>
      <c r="B35" s="108"/>
      <c r="C35" s="108"/>
      <c r="D35" s="108"/>
      <c r="E35" s="108"/>
      <c r="F35" s="108"/>
    </row>
    <row r="36" spans="1:6" s="18" customFormat="1" ht="8.1" hidden="1" customHeight="1" outlineLevel="1" x14ac:dyDescent="0.2">
      <c r="A36" s="9"/>
      <c r="B36" s="9"/>
      <c r="C36" s="9"/>
      <c r="D36" s="9"/>
      <c r="E36" s="9"/>
      <c r="F36" s="43"/>
    </row>
    <row r="37" spans="1:6" s="37" customFormat="1" ht="14.1" customHeight="1" collapsed="1" x14ac:dyDescent="0.2">
      <c r="A37" s="49"/>
      <c r="B37" s="49"/>
      <c r="C37" s="50"/>
      <c r="D37" s="50"/>
      <c r="E37" s="51"/>
      <c r="F37" s="41">
        <f>TRUNC(D37*E37,2)</f>
        <v>0</v>
      </c>
    </row>
    <row r="38" spans="1:6" s="9" customFormat="1" ht="12.75" hidden="1" customHeight="1" outlineLevel="1" x14ac:dyDescent="0.2">
      <c r="A38" s="109" t="s">
        <v>105</v>
      </c>
      <c r="B38" s="109"/>
      <c r="C38" s="109"/>
      <c r="D38" s="109"/>
      <c r="E38" s="109"/>
      <c r="F38" s="109"/>
    </row>
    <row r="39" spans="1:6" s="9" customFormat="1" ht="20.100000000000001" hidden="1" customHeight="1" outlineLevel="1" x14ac:dyDescent="0.2">
      <c r="A39" s="108"/>
      <c r="B39" s="108"/>
      <c r="C39" s="108"/>
      <c r="D39" s="108"/>
      <c r="E39" s="108"/>
      <c r="F39" s="108"/>
    </row>
    <row r="40" spans="1:6" s="18" customFormat="1" ht="8.1" hidden="1" customHeight="1" outlineLevel="1" x14ac:dyDescent="0.2">
      <c r="A40" s="9"/>
      <c r="B40" s="9"/>
      <c r="C40" s="9"/>
      <c r="D40" s="9"/>
      <c r="E40" s="9"/>
      <c r="F40" s="43"/>
    </row>
    <row r="41" spans="1:6" s="37" customFormat="1" ht="14.1" customHeight="1" collapsed="1" x14ac:dyDescent="0.2">
      <c r="A41" s="49"/>
      <c r="B41" s="49"/>
      <c r="C41" s="50"/>
      <c r="D41" s="50"/>
      <c r="E41" s="51"/>
      <c r="F41" s="41">
        <f>TRUNC(D41*E41,2)</f>
        <v>0</v>
      </c>
    </row>
    <row r="42" spans="1:6" s="9" customFormat="1" ht="12.75" hidden="1" customHeight="1" outlineLevel="1" x14ac:dyDescent="0.2">
      <c r="A42" s="118" t="s">
        <v>105</v>
      </c>
      <c r="B42" s="118"/>
      <c r="C42" s="118"/>
      <c r="D42" s="118"/>
      <c r="E42" s="118"/>
      <c r="F42" s="118"/>
    </row>
    <row r="43" spans="1:6" s="9" customFormat="1" ht="20.100000000000001" hidden="1" customHeight="1" outlineLevel="1" x14ac:dyDescent="0.2">
      <c r="A43" s="110"/>
      <c r="B43" s="110"/>
      <c r="C43" s="110"/>
      <c r="D43" s="110"/>
      <c r="E43" s="110"/>
      <c r="F43" s="110"/>
    </row>
    <row r="44" spans="1:6" s="18" customFormat="1" ht="8.1" hidden="1" customHeight="1" outlineLevel="1" x14ac:dyDescent="0.2">
      <c r="F44" s="3"/>
    </row>
    <row r="45" spans="1:6" s="18" customFormat="1" ht="6" customHeight="1" x14ac:dyDescent="0.2">
      <c r="F45" s="3"/>
    </row>
    <row r="46" spans="1:6" ht="20.100000000000001" customHeight="1" x14ac:dyDescent="0.2">
      <c r="A46" s="113" t="s">
        <v>154</v>
      </c>
      <c r="B46" s="113"/>
      <c r="C46" s="113"/>
      <c r="D46" s="38" t="s">
        <v>28</v>
      </c>
      <c r="E46" s="40">
        <f>IF($D$7="Real cost",0%,15%)</f>
        <v>0.15</v>
      </c>
      <c r="F46" s="39">
        <f>$F$7*E46</f>
        <v>0</v>
      </c>
    </row>
    <row r="47" spans="1:6" s="9" customFormat="1" ht="6" customHeight="1" x14ac:dyDescent="0.2">
      <c r="A47" s="18"/>
      <c r="B47" s="18"/>
      <c r="C47" s="18"/>
      <c r="D47" s="18"/>
      <c r="E47" s="18"/>
      <c r="F47" s="3"/>
    </row>
    <row r="48" spans="1:6" s="18" customFormat="1" ht="20.100000000000001" customHeight="1" x14ac:dyDescent="0.2">
      <c r="A48" s="113" t="s">
        <v>155</v>
      </c>
      <c r="B48" s="113"/>
      <c r="C48" s="113"/>
      <c r="D48" s="22" t="s">
        <v>28</v>
      </c>
      <c r="E48" s="40">
        <f>IF($D$7="Real cost",0%,15%)</f>
        <v>0.15</v>
      </c>
      <c r="F48" s="39">
        <f>$F$7*E48</f>
        <v>0</v>
      </c>
    </row>
    <row r="49" spans="1:6" s="9" customFormat="1" ht="6" customHeight="1" x14ac:dyDescent="0.2">
      <c r="A49" s="15"/>
      <c r="B49" s="15"/>
      <c r="C49" s="15"/>
      <c r="D49" s="15"/>
      <c r="E49" s="15"/>
      <c r="F49" s="15"/>
    </row>
    <row r="50" spans="1:6" s="18" customFormat="1" ht="20.100000000000001" customHeight="1" x14ac:dyDescent="0.2">
      <c r="A50" s="113" t="s">
        <v>156</v>
      </c>
      <c r="B50" s="113"/>
      <c r="C50" s="113"/>
      <c r="D50" s="22" t="s">
        <v>90</v>
      </c>
      <c r="E50" s="40"/>
      <c r="F50" s="39">
        <f>SUM(F52+F61+F86+F111)</f>
        <v>0</v>
      </c>
    </row>
    <row r="51" spans="1:6" s="9" customFormat="1" ht="24.95" customHeight="1" x14ac:dyDescent="0.2">
      <c r="A51" s="12" t="s">
        <v>26</v>
      </c>
      <c r="B51" s="10" t="s">
        <v>21</v>
      </c>
      <c r="C51" s="10" t="s">
        <v>22</v>
      </c>
      <c r="D51" s="11" t="s">
        <v>25</v>
      </c>
      <c r="E51" s="11" t="s">
        <v>23</v>
      </c>
      <c r="F51" s="8"/>
    </row>
    <row r="52" spans="1:6" s="9" customFormat="1" ht="20.100000000000001" customHeight="1" x14ac:dyDescent="0.2">
      <c r="A52" s="88" t="s">
        <v>149</v>
      </c>
      <c r="B52" s="89"/>
      <c r="C52" s="89"/>
      <c r="D52" s="90"/>
      <c r="E52" s="90"/>
      <c r="F52" s="91">
        <f>SUM(F53,F57)</f>
        <v>0</v>
      </c>
    </row>
    <row r="53" spans="1:6" s="37" customFormat="1" ht="14.1" customHeight="1" collapsed="1" x14ac:dyDescent="0.2">
      <c r="A53" s="49"/>
      <c r="B53" s="49"/>
      <c r="C53" s="50"/>
      <c r="D53" s="50"/>
      <c r="E53" s="51"/>
      <c r="F53" s="41">
        <f>TRUNC(D53*E53,2)</f>
        <v>0</v>
      </c>
    </row>
    <row r="54" spans="1:6" s="9" customFormat="1" ht="12.75" hidden="1" customHeight="1" outlineLevel="1" x14ac:dyDescent="0.2">
      <c r="A54" s="109" t="s">
        <v>105</v>
      </c>
      <c r="B54" s="109"/>
      <c r="C54" s="109"/>
      <c r="D54" s="109"/>
      <c r="E54" s="109"/>
      <c r="F54" s="109"/>
    </row>
    <row r="55" spans="1:6" s="9" customFormat="1" ht="20.100000000000001" hidden="1" customHeight="1" outlineLevel="1" x14ac:dyDescent="0.2">
      <c r="A55" s="108"/>
      <c r="B55" s="108"/>
      <c r="C55" s="108"/>
      <c r="D55" s="108"/>
      <c r="E55" s="108"/>
      <c r="F55" s="108"/>
    </row>
    <row r="56" spans="1:6" s="18" customFormat="1" ht="8.1" hidden="1" customHeight="1" outlineLevel="1" x14ac:dyDescent="0.2">
      <c r="A56" s="9"/>
      <c r="B56" s="9"/>
      <c r="C56" s="9"/>
      <c r="D56" s="9"/>
      <c r="E56" s="9"/>
      <c r="F56" s="43"/>
    </row>
    <row r="57" spans="1:6" s="37" customFormat="1" ht="14.1" customHeight="1" collapsed="1" x14ac:dyDescent="0.2">
      <c r="A57" s="49"/>
      <c r="B57" s="49"/>
      <c r="C57" s="50"/>
      <c r="D57" s="50"/>
      <c r="E57" s="51"/>
      <c r="F57" s="41">
        <f>TRUNC(D57*E57,2)</f>
        <v>0</v>
      </c>
    </row>
    <row r="58" spans="1:6" s="9" customFormat="1" ht="12.75" hidden="1" customHeight="1" outlineLevel="1" x14ac:dyDescent="0.2">
      <c r="A58" s="109" t="s">
        <v>105</v>
      </c>
      <c r="B58" s="109"/>
      <c r="C58" s="109"/>
      <c r="D58" s="109"/>
      <c r="E58" s="109"/>
      <c r="F58" s="109"/>
    </row>
    <row r="59" spans="1:6" s="9" customFormat="1" ht="20.100000000000001" hidden="1" customHeight="1" outlineLevel="1" x14ac:dyDescent="0.2">
      <c r="A59" s="108"/>
      <c r="B59" s="108"/>
      <c r="C59" s="108"/>
      <c r="D59" s="108"/>
      <c r="E59" s="108"/>
      <c r="F59" s="108"/>
    </row>
    <row r="60" spans="1:6" s="18" customFormat="1" ht="8.1" hidden="1" customHeight="1" outlineLevel="1" x14ac:dyDescent="0.2">
      <c r="A60" s="9"/>
      <c r="B60" s="9"/>
      <c r="C60" s="9"/>
      <c r="D60" s="9"/>
      <c r="E60" s="9"/>
      <c r="F60" s="43"/>
    </row>
    <row r="61" spans="1:6" s="9" customFormat="1" ht="20.100000000000001" customHeight="1" x14ac:dyDescent="0.2">
      <c r="A61" s="88" t="s">
        <v>150</v>
      </c>
      <c r="B61" s="89"/>
      <c r="C61" s="89"/>
      <c r="D61" s="90"/>
      <c r="E61" s="90"/>
      <c r="F61" s="91">
        <f>SUM(F62,F66)</f>
        <v>0</v>
      </c>
    </row>
    <row r="62" spans="1:6" s="37" customFormat="1" ht="13.5" customHeight="1" collapsed="1" x14ac:dyDescent="0.2">
      <c r="A62" s="49"/>
      <c r="B62" s="49"/>
      <c r="C62" s="50"/>
      <c r="D62" s="50"/>
      <c r="E62" s="51"/>
      <c r="F62" s="41">
        <f>TRUNC(D62*E62,2)</f>
        <v>0</v>
      </c>
    </row>
    <row r="63" spans="1:6" s="9" customFormat="1" ht="12.75" hidden="1" customHeight="1" outlineLevel="1" x14ac:dyDescent="0.2">
      <c r="A63" s="109" t="s">
        <v>105</v>
      </c>
      <c r="B63" s="109"/>
      <c r="C63" s="109"/>
      <c r="D63" s="109"/>
      <c r="E63" s="109"/>
      <c r="F63" s="109"/>
    </row>
    <row r="64" spans="1:6" s="9" customFormat="1" ht="20.100000000000001" hidden="1" customHeight="1" outlineLevel="1" x14ac:dyDescent="0.2">
      <c r="A64" s="108"/>
      <c r="B64" s="108"/>
      <c r="C64" s="108"/>
      <c r="D64" s="108"/>
      <c r="E64" s="108"/>
      <c r="F64" s="108"/>
    </row>
    <row r="65" spans="1:6" s="18" customFormat="1" ht="8.1" hidden="1" customHeight="1" outlineLevel="1" x14ac:dyDescent="0.2">
      <c r="A65" s="9"/>
      <c r="B65" s="9"/>
      <c r="C65" s="9"/>
      <c r="D65" s="9"/>
      <c r="E65" s="9"/>
      <c r="F65" s="43"/>
    </row>
    <row r="66" spans="1:6" s="37" customFormat="1" ht="14.1" customHeight="1" collapsed="1" x14ac:dyDescent="0.2">
      <c r="A66" s="49"/>
      <c r="B66" s="49"/>
      <c r="C66" s="50"/>
      <c r="D66" s="50"/>
      <c r="E66" s="51"/>
      <c r="F66" s="41">
        <f>TRUNC(D66*E66,2)</f>
        <v>0</v>
      </c>
    </row>
    <row r="67" spans="1:6" s="9" customFormat="1" ht="12.75" hidden="1" customHeight="1" outlineLevel="1" x14ac:dyDescent="0.2">
      <c r="A67" s="109" t="s">
        <v>105</v>
      </c>
      <c r="B67" s="109"/>
      <c r="C67" s="109"/>
      <c r="D67" s="109"/>
      <c r="E67" s="109"/>
      <c r="F67" s="109"/>
    </row>
    <row r="68" spans="1:6" s="9" customFormat="1" ht="20.100000000000001" hidden="1" customHeight="1" outlineLevel="1" x14ac:dyDescent="0.2">
      <c r="A68" s="108"/>
      <c r="B68" s="108"/>
      <c r="C68" s="108"/>
      <c r="D68" s="108"/>
      <c r="E68" s="108"/>
      <c r="F68" s="108"/>
    </row>
    <row r="69" spans="1:6" s="18" customFormat="1" ht="8.1" hidden="1" customHeight="1" outlineLevel="1" x14ac:dyDescent="0.2">
      <c r="A69" s="9"/>
      <c r="B69" s="9"/>
      <c r="C69" s="9"/>
      <c r="D69" s="9"/>
      <c r="E69" s="9"/>
      <c r="F69" s="43"/>
    </row>
    <row r="70" spans="1:6" s="37" customFormat="1" ht="14.1" customHeight="1" collapsed="1" x14ac:dyDescent="0.2">
      <c r="A70" s="49"/>
      <c r="B70" s="49"/>
      <c r="C70" s="50"/>
      <c r="D70" s="50"/>
      <c r="E70" s="51"/>
      <c r="F70" s="41">
        <f>TRUNC(D70*E70,2)</f>
        <v>0</v>
      </c>
    </row>
    <row r="71" spans="1:6" s="9" customFormat="1" ht="12.75" hidden="1" customHeight="1" outlineLevel="1" x14ac:dyDescent="0.2">
      <c r="A71" s="109" t="s">
        <v>105</v>
      </c>
      <c r="B71" s="109"/>
      <c r="C71" s="109"/>
      <c r="D71" s="109"/>
      <c r="E71" s="109"/>
      <c r="F71" s="109"/>
    </row>
    <row r="72" spans="1:6" s="9" customFormat="1" ht="20.100000000000001" hidden="1" customHeight="1" outlineLevel="1" x14ac:dyDescent="0.2">
      <c r="A72" s="108"/>
      <c r="B72" s="108"/>
      <c r="C72" s="108"/>
      <c r="D72" s="108"/>
      <c r="E72" s="108"/>
      <c r="F72" s="108"/>
    </row>
    <row r="73" spans="1:6" s="92" customFormat="1" ht="8.1" hidden="1" customHeight="1" outlineLevel="1" x14ac:dyDescent="0.2">
      <c r="A73" s="9"/>
      <c r="B73" s="9"/>
      <c r="C73" s="9"/>
      <c r="D73" s="9"/>
      <c r="E73" s="9"/>
      <c r="F73" s="43"/>
    </row>
    <row r="74" spans="1:6" s="37" customFormat="1" ht="14.1" customHeight="1" collapsed="1" x14ac:dyDescent="0.2">
      <c r="A74" s="49"/>
      <c r="B74" s="49"/>
      <c r="C74" s="50"/>
      <c r="D74" s="50"/>
      <c r="E74" s="51"/>
      <c r="F74" s="41">
        <f>TRUNC(D74*E74,2)</f>
        <v>0</v>
      </c>
    </row>
    <row r="75" spans="1:6" s="9" customFormat="1" ht="12.75" hidden="1" customHeight="1" outlineLevel="1" x14ac:dyDescent="0.2">
      <c r="A75" s="109" t="s">
        <v>105</v>
      </c>
      <c r="B75" s="109"/>
      <c r="C75" s="109"/>
      <c r="D75" s="109"/>
      <c r="E75" s="109"/>
      <c r="F75" s="109"/>
    </row>
    <row r="76" spans="1:6" s="9" customFormat="1" ht="20.100000000000001" hidden="1" customHeight="1" outlineLevel="1" x14ac:dyDescent="0.2">
      <c r="A76" s="108"/>
      <c r="B76" s="108"/>
      <c r="C76" s="108"/>
      <c r="D76" s="108"/>
      <c r="E76" s="108"/>
      <c r="F76" s="108"/>
    </row>
    <row r="77" spans="1:6" s="92" customFormat="1" ht="8.1" hidden="1" customHeight="1" outlineLevel="1" x14ac:dyDescent="0.2">
      <c r="A77" s="9"/>
      <c r="B77" s="9"/>
      <c r="C77" s="9"/>
      <c r="D77" s="9"/>
      <c r="E77" s="9"/>
      <c r="F77" s="43"/>
    </row>
    <row r="78" spans="1:6" s="37" customFormat="1" ht="14.1" customHeight="1" collapsed="1" x14ac:dyDescent="0.2">
      <c r="A78" s="49"/>
      <c r="B78" s="49"/>
      <c r="C78" s="50"/>
      <c r="D78" s="50"/>
      <c r="E78" s="51"/>
      <c r="F78" s="41">
        <f>TRUNC(D78*E78,2)</f>
        <v>0</v>
      </c>
    </row>
    <row r="79" spans="1:6" s="9" customFormat="1" ht="12.75" hidden="1" customHeight="1" outlineLevel="1" x14ac:dyDescent="0.2">
      <c r="A79" s="109" t="s">
        <v>105</v>
      </c>
      <c r="B79" s="109"/>
      <c r="C79" s="109"/>
      <c r="D79" s="109"/>
      <c r="E79" s="109"/>
      <c r="F79" s="109"/>
    </row>
    <row r="80" spans="1:6" s="9" customFormat="1" ht="20.100000000000001" hidden="1" customHeight="1" outlineLevel="1" x14ac:dyDescent="0.2">
      <c r="A80" s="108"/>
      <c r="B80" s="108"/>
      <c r="C80" s="108"/>
      <c r="D80" s="108"/>
      <c r="E80" s="108"/>
      <c r="F80" s="108"/>
    </row>
    <row r="81" spans="1:6" s="92" customFormat="1" ht="8.1" hidden="1" customHeight="1" outlineLevel="1" x14ac:dyDescent="0.2">
      <c r="A81" s="9"/>
      <c r="B81" s="9"/>
      <c r="C81" s="9"/>
      <c r="D81" s="9"/>
      <c r="E81" s="9"/>
      <c r="F81" s="43"/>
    </row>
    <row r="82" spans="1:6" s="37" customFormat="1" ht="14.1" customHeight="1" collapsed="1" x14ac:dyDescent="0.2">
      <c r="A82" s="49"/>
      <c r="B82" s="49"/>
      <c r="C82" s="50"/>
      <c r="D82" s="50"/>
      <c r="E82" s="51"/>
      <c r="F82" s="41">
        <f>TRUNC(D82*E82,2)</f>
        <v>0</v>
      </c>
    </row>
    <row r="83" spans="1:6" s="9" customFormat="1" ht="12.75" hidden="1" customHeight="1" outlineLevel="1" x14ac:dyDescent="0.2">
      <c r="A83" s="109" t="s">
        <v>105</v>
      </c>
      <c r="B83" s="109"/>
      <c r="C83" s="109"/>
      <c r="D83" s="109"/>
      <c r="E83" s="109"/>
      <c r="F83" s="109"/>
    </row>
    <row r="84" spans="1:6" s="9" customFormat="1" ht="20.100000000000001" hidden="1" customHeight="1" outlineLevel="1" x14ac:dyDescent="0.2">
      <c r="A84" s="108"/>
      <c r="B84" s="108"/>
      <c r="C84" s="108"/>
      <c r="D84" s="108"/>
      <c r="E84" s="108"/>
      <c r="F84" s="108"/>
    </row>
    <row r="85" spans="1:6" s="92" customFormat="1" ht="8.1" hidden="1" customHeight="1" outlineLevel="1" x14ac:dyDescent="0.2">
      <c r="A85" s="9"/>
      <c r="B85" s="9"/>
      <c r="C85" s="9"/>
      <c r="D85" s="9"/>
      <c r="E85" s="9"/>
      <c r="F85" s="43"/>
    </row>
    <row r="86" spans="1:6" s="9" customFormat="1" ht="20.100000000000001" customHeight="1" x14ac:dyDescent="0.2">
      <c r="A86" s="88" t="s">
        <v>151</v>
      </c>
      <c r="B86" s="89"/>
      <c r="C86" s="89"/>
      <c r="D86" s="90"/>
      <c r="E86" s="90"/>
      <c r="F86" s="91">
        <f>SUM(F87,F91)</f>
        <v>0</v>
      </c>
    </row>
    <row r="87" spans="1:6" s="37" customFormat="1" ht="14.1" customHeight="1" collapsed="1" x14ac:dyDescent="0.2">
      <c r="A87" s="49"/>
      <c r="B87" s="49"/>
      <c r="C87" s="50"/>
      <c r="D87" s="50"/>
      <c r="E87" s="51"/>
      <c r="F87" s="41">
        <f>TRUNC(D87*E87,2)</f>
        <v>0</v>
      </c>
    </row>
    <row r="88" spans="1:6" s="9" customFormat="1" ht="12.75" hidden="1" customHeight="1" outlineLevel="1" x14ac:dyDescent="0.2">
      <c r="A88" s="109" t="s">
        <v>105</v>
      </c>
      <c r="B88" s="109"/>
      <c r="C88" s="109"/>
      <c r="D88" s="109"/>
      <c r="E88" s="109"/>
      <c r="F88" s="109"/>
    </row>
    <row r="89" spans="1:6" s="9" customFormat="1" ht="20.100000000000001" hidden="1" customHeight="1" outlineLevel="1" x14ac:dyDescent="0.2">
      <c r="A89" s="108"/>
      <c r="B89" s="108"/>
      <c r="C89" s="108"/>
      <c r="D89" s="108"/>
      <c r="E89" s="108"/>
      <c r="F89" s="108"/>
    </row>
    <row r="90" spans="1:6" s="18" customFormat="1" ht="8.1" hidden="1" customHeight="1" outlineLevel="1" x14ac:dyDescent="0.2">
      <c r="A90" s="9"/>
      <c r="B90" s="9"/>
      <c r="C90" s="9"/>
      <c r="D90" s="9"/>
      <c r="E90" s="9"/>
      <c r="F90" s="43"/>
    </row>
    <row r="91" spans="1:6" s="37" customFormat="1" ht="14.1" customHeight="1" collapsed="1" x14ac:dyDescent="0.2">
      <c r="A91" s="49"/>
      <c r="B91" s="49"/>
      <c r="C91" s="50"/>
      <c r="D91" s="50"/>
      <c r="E91" s="51"/>
      <c r="F91" s="41">
        <f>TRUNC(D91*E91,2)</f>
        <v>0</v>
      </c>
    </row>
    <row r="92" spans="1:6" s="9" customFormat="1" ht="12.75" hidden="1" customHeight="1" outlineLevel="1" x14ac:dyDescent="0.2">
      <c r="A92" s="109" t="s">
        <v>105</v>
      </c>
      <c r="B92" s="109"/>
      <c r="C92" s="109"/>
      <c r="D92" s="109"/>
      <c r="E92" s="109"/>
      <c r="F92" s="109"/>
    </row>
    <row r="93" spans="1:6" s="9" customFormat="1" ht="20.100000000000001" hidden="1" customHeight="1" outlineLevel="1" x14ac:dyDescent="0.2">
      <c r="A93" s="108"/>
      <c r="B93" s="108"/>
      <c r="C93" s="108"/>
      <c r="D93" s="108"/>
      <c r="E93" s="108"/>
      <c r="F93" s="108"/>
    </row>
    <row r="94" spans="1:6" s="18" customFormat="1" ht="8.1" hidden="1" customHeight="1" outlineLevel="1" x14ac:dyDescent="0.2">
      <c r="A94" s="9"/>
      <c r="B94" s="9"/>
      <c r="C94" s="9"/>
      <c r="D94" s="9"/>
      <c r="E94" s="9"/>
      <c r="F94" s="43"/>
    </row>
    <row r="95" spans="1:6" s="37" customFormat="1" ht="14.1" customHeight="1" collapsed="1" x14ac:dyDescent="0.2">
      <c r="A95" s="49"/>
      <c r="B95" s="49"/>
      <c r="C95" s="50"/>
      <c r="D95" s="50"/>
      <c r="E95" s="51"/>
      <c r="F95" s="41">
        <f>TRUNC(D95*E95,2)</f>
        <v>0</v>
      </c>
    </row>
    <row r="96" spans="1:6" s="9" customFormat="1" ht="12.75" hidden="1" customHeight="1" outlineLevel="1" x14ac:dyDescent="0.2">
      <c r="A96" s="109" t="s">
        <v>105</v>
      </c>
      <c r="B96" s="109"/>
      <c r="C96" s="109"/>
      <c r="D96" s="109"/>
      <c r="E96" s="109"/>
      <c r="F96" s="109"/>
    </row>
    <row r="97" spans="1:6" s="9" customFormat="1" ht="20.100000000000001" hidden="1" customHeight="1" outlineLevel="1" x14ac:dyDescent="0.2">
      <c r="A97" s="108"/>
      <c r="B97" s="108"/>
      <c r="C97" s="108"/>
      <c r="D97" s="108"/>
      <c r="E97" s="108"/>
      <c r="F97" s="108"/>
    </row>
    <row r="98" spans="1:6" s="18" customFormat="1" ht="8.1" hidden="1" customHeight="1" outlineLevel="1" x14ac:dyDescent="0.2">
      <c r="A98" s="9"/>
      <c r="B98" s="9"/>
      <c r="C98" s="9"/>
      <c r="D98" s="9"/>
      <c r="E98" s="9"/>
      <c r="F98" s="43"/>
    </row>
    <row r="99" spans="1:6" s="37" customFormat="1" ht="14.1" customHeight="1" collapsed="1" x14ac:dyDescent="0.2">
      <c r="A99" s="49"/>
      <c r="B99" s="49"/>
      <c r="C99" s="50"/>
      <c r="D99" s="50"/>
      <c r="E99" s="51"/>
      <c r="F99" s="41">
        <f>TRUNC(D99*E99,2)</f>
        <v>0</v>
      </c>
    </row>
    <row r="100" spans="1:6" s="9" customFormat="1" ht="12.75" hidden="1" customHeight="1" outlineLevel="1" x14ac:dyDescent="0.2">
      <c r="A100" s="109" t="s">
        <v>105</v>
      </c>
      <c r="B100" s="109"/>
      <c r="C100" s="109"/>
      <c r="D100" s="109"/>
      <c r="E100" s="109"/>
      <c r="F100" s="109"/>
    </row>
    <row r="101" spans="1:6" s="9" customFormat="1" ht="20.100000000000001" hidden="1" customHeight="1" outlineLevel="1" x14ac:dyDescent="0.2">
      <c r="A101" s="108"/>
      <c r="B101" s="108"/>
      <c r="C101" s="108"/>
      <c r="D101" s="108"/>
      <c r="E101" s="108"/>
      <c r="F101" s="108"/>
    </row>
    <row r="102" spans="1:6" s="92" customFormat="1" ht="8.1" hidden="1" customHeight="1" outlineLevel="1" x14ac:dyDescent="0.2">
      <c r="A102" s="9"/>
      <c r="B102" s="9"/>
      <c r="C102" s="9"/>
      <c r="D102" s="9"/>
      <c r="E102" s="9"/>
      <c r="F102" s="43"/>
    </row>
    <row r="103" spans="1:6" s="37" customFormat="1" ht="14.1" customHeight="1" collapsed="1" x14ac:dyDescent="0.2">
      <c r="A103" s="49"/>
      <c r="B103" s="49"/>
      <c r="C103" s="50"/>
      <c r="D103" s="50"/>
      <c r="E103" s="51"/>
      <c r="F103" s="41">
        <f>TRUNC(D103*E103,2)</f>
        <v>0</v>
      </c>
    </row>
    <row r="104" spans="1:6" s="9" customFormat="1" ht="12.75" hidden="1" customHeight="1" outlineLevel="1" x14ac:dyDescent="0.2">
      <c r="A104" s="109" t="s">
        <v>105</v>
      </c>
      <c r="B104" s="109"/>
      <c r="C104" s="109"/>
      <c r="D104" s="109"/>
      <c r="E104" s="109"/>
      <c r="F104" s="109"/>
    </row>
    <row r="105" spans="1:6" s="9" customFormat="1" ht="20.100000000000001" hidden="1" customHeight="1" outlineLevel="1" x14ac:dyDescent="0.2">
      <c r="A105" s="108"/>
      <c r="B105" s="108"/>
      <c r="C105" s="108"/>
      <c r="D105" s="108"/>
      <c r="E105" s="108"/>
      <c r="F105" s="108"/>
    </row>
    <row r="106" spans="1:6" s="92" customFormat="1" ht="8.1" hidden="1" customHeight="1" outlineLevel="1" x14ac:dyDescent="0.2">
      <c r="A106" s="9"/>
      <c r="B106" s="9"/>
      <c r="C106" s="9"/>
      <c r="D106" s="9"/>
      <c r="E106" s="9"/>
      <c r="F106" s="43"/>
    </row>
    <row r="107" spans="1:6" s="37" customFormat="1" ht="14.1" customHeight="1" collapsed="1" x14ac:dyDescent="0.2">
      <c r="A107" s="49"/>
      <c r="B107" s="49"/>
      <c r="C107" s="50"/>
      <c r="D107" s="50"/>
      <c r="E107" s="51"/>
      <c r="F107" s="41">
        <f>TRUNC(D107*E107,2)</f>
        <v>0</v>
      </c>
    </row>
    <row r="108" spans="1:6" s="9" customFormat="1" ht="12.75" hidden="1" customHeight="1" outlineLevel="1" x14ac:dyDescent="0.2">
      <c r="A108" s="109" t="s">
        <v>105</v>
      </c>
      <c r="B108" s="109"/>
      <c r="C108" s="109"/>
      <c r="D108" s="109"/>
      <c r="E108" s="109"/>
      <c r="F108" s="109"/>
    </row>
    <row r="109" spans="1:6" s="9" customFormat="1" ht="20.100000000000001" hidden="1" customHeight="1" outlineLevel="1" x14ac:dyDescent="0.2">
      <c r="A109" s="108"/>
      <c r="B109" s="108"/>
      <c r="C109" s="108"/>
      <c r="D109" s="108"/>
      <c r="E109" s="108"/>
      <c r="F109" s="108"/>
    </row>
    <row r="110" spans="1:6" s="92" customFormat="1" ht="8.1" hidden="1" customHeight="1" outlineLevel="1" x14ac:dyDescent="0.2">
      <c r="A110" s="9"/>
      <c r="B110" s="9"/>
      <c r="C110" s="9"/>
      <c r="D110" s="9"/>
      <c r="E110" s="9"/>
      <c r="F110" s="43"/>
    </row>
    <row r="111" spans="1:6" s="9" customFormat="1" ht="20.100000000000001" customHeight="1" x14ac:dyDescent="0.2">
      <c r="A111" s="88" t="s">
        <v>152</v>
      </c>
      <c r="B111" s="89"/>
      <c r="C111" s="89"/>
      <c r="D111" s="90"/>
      <c r="E111" s="90"/>
      <c r="F111" s="91">
        <f>SUM(F112,F116)</f>
        <v>0</v>
      </c>
    </row>
    <row r="112" spans="1:6" s="37" customFormat="1" ht="14.1" customHeight="1" collapsed="1" x14ac:dyDescent="0.2">
      <c r="A112" s="49"/>
      <c r="B112" s="49"/>
      <c r="C112" s="50"/>
      <c r="D112" s="50"/>
      <c r="E112" s="51"/>
      <c r="F112" s="41">
        <f>TRUNC(D112*E112,2)</f>
        <v>0</v>
      </c>
    </row>
    <row r="113" spans="1:6" s="9" customFormat="1" ht="12.75" hidden="1" customHeight="1" outlineLevel="1" x14ac:dyDescent="0.2">
      <c r="A113" s="109" t="s">
        <v>105</v>
      </c>
      <c r="B113" s="109"/>
      <c r="C113" s="109"/>
      <c r="D113" s="109"/>
      <c r="E113" s="109"/>
      <c r="F113" s="109"/>
    </row>
    <row r="114" spans="1:6" s="9" customFormat="1" ht="20.100000000000001" hidden="1" customHeight="1" outlineLevel="1" x14ac:dyDescent="0.2">
      <c r="A114" s="108"/>
      <c r="B114" s="108"/>
      <c r="C114" s="108"/>
      <c r="D114" s="108"/>
      <c r="E114" s="108"/>
      <c r="F114" s="108"/>
    </row>
    <row r="115" spans="1:6" s="18" customFormat="1" ht="8.1" hidden="1" customHeight="1" outlineLevel="1" x14ac:dyDescent="0.2">
      <c r="A115" s="9"/>
      <c r="B115" s="9"/>
      <c r="C115" s="9"/>
      <c r="D115" s="9"/>
      <c r="E115" s="9"/>
      <c r="F115" s="43"/>
    </row>
    <row r="116" spans="1:6" s="37" customFormat="1" ht="14.1" customHeight="1" collapsed="1" x14ac:dyDescent="0.2">
      <c r="A116" s="49"/>
      <c r="B116" s="49"/>
      <c r="C116" s="50"/>
      <c r="D116" s="50"/>
      <c r="E116" s="51"/>
      <c r="F116" s="41">
        <f>TRUNC(D116*E116,2)</f>
        <v>0</v>
      </c>
    </row>
    <row r="117" spans="1:6" s="9" customFormat="1" ht="12.75" hidden="1" customHeight="1" outlineLevel="1" x14ac:dyDescent="0.2">
      <c r="A117" s="118" t="s">
        <v>105</v>
      </c>
      <c r="B117" s="118"/>
      <c r="C117" s="118"/>
      <c r="D117" s="118"/>
      <c r="E117" s="118"/>
      <c r="F117" s="118"/>
    </row>
    <row r="118" spans="1:6" s="9" customFormat="1" ht="20.100000000000001" hidden="1" customHeight="1" outlineLevel="1" x14ac:dyDescent="0.2">
      <c r="A118" s="110"/>
      <c r="B118" s="110"/>
      <c r="C118" s="110"/>
      <c r="D118" s="110"/>
      <c r="E118" s="110"/>
      <c r="F118" s="110"/>
    </row>
    <row r="119" spans="1:6" s="18" customFormat="1" ht="8.1" hidden="1" customHeight="1" outlineLevel="1" x14ac:dyDescent="0.2">
      <c r="F119" s="3"/>
    </row>
    <row r="120" spans="1:6" s="37" customFormat="1" ht="14.1" customHeight="1" collapsed="1" x14ac:dyDescent="0.2">
      <c r="A120" s="49"/>
      <c r="B120" s="49"/>
      <c r="C120" s="50"/>
      <c r="D120" s="50"/>
      <c r="E120" s="51"/>
      <c r="F120" s="41">
        <f>TRUNC(D120*E120,2)</f>
        <v>0</v>
      </c>
    </row>
    <row r="121" spans="1:6" s="9" customFormat="1" ht="12.75" hidden="1" customHeight="1" outlineLevel="1" x14ac:dyDescent="0.2">
      <c r="A121" s="109" t="s">
        <v>105</v>
      </c>
      <c r="B121" s="109"/>
      <c r="C121" s="109"/>
      <c r="D121" s="109"/>
      <c r="E121" s="109"/>
      <c r="F121" s="109"/>
    </row>
    <row r="122" spans="1:6" s="9" customFormat="1" ht="20.100000000000001" hidden="1" customHeight="1" outlineLevel="1" x14ac:dyDescent="0.2">
      <c r="A122" s="108"/>
      <c r="B122" s="108"/>
      <c r="C122" s="108"/>
      <c r="D122" s="108"/>
      <c r="E122" s="108"/>
      <c r="F122" s="108"/>
    </row>
    <row r="123" spans="1:6" s="92" customFormat="1" ht="8.1" hidden="1" customHeight="1" outlineLevel="1" x14ac:dyDescent="0.2">
      <c r="A123" s="9"/>
      <c r="B123" s="9"/>
      <c r="C123" s="9"/>
      <c r="D123" s="9"/>
      <c r="E123" s="9"/>
      <c r="F123" s="43"/>
    </row>
    <row r="124" spans="1:6" s="37" customFormat="1" ht="14.1" customHeight="1" collapsed="1" x14ac:dyDescent="0.2">
      <c r="A124" s="49"/>
      <c r="B124" s="49"/>
      <c r="C124" s="50"/>
      <c r="D124" s="50"/>
      <c r="E124" s="51"/>
      <c r="F124" s="41">
        <f>TRUNC(D124*E124,2)</f>
        <v>0</v>
      </c>
    </row>
    <row r="125" spans="1:6" s="9" customFormat="1" ht="12.75" hidden="1" customHeight="1" outlineLevel="1" x14ac:dyDescent="0.2">
      <c r="A125" s="118" t="s">
        <v>105</v>
      </c>
      <c r="B125" s="118"/>
      <c r="C125" s="118"/>
      <c r="D125" s="118"/>
      <c r="E125" s="118"/>
      <c r="F125" s="118"/>
    </row>
    <row r="126" spans="1:6" s="9" customFormat="1" ht="20.100000000000001" hidden="1" customHeight="1" outlineLevel="1" x14ac:dyDescent="0.2">
      <c r="A126" s="110"/>
      <c r="B126" s="110"/>
      <c r="C126" s="110"/>
      <c r="D126" s="110"/>
      <c r="E126" s="110"/>
      <c r="F126" s="110"/>
    </row>
    <row r="127" spans="1:6" s="92" customFormat="1" ht="8.1" hidden="1" customHeight="1" outlineLevel="1" x14ac:dyDescent="0.2">
      <c r="F127" s="3"/>
    </row>
    <row r="128" spans="1:6" ht="20.100000000000001" customHeight="1" x14ac:dyDescent="0.2">
      <c r="A128" s="21" t="s">
        <v>157</v>
      </c>
      <c r="B128" s="21"/>
      <c r="C128" s="21"/>
      <c r="D128" s="22" t="s">
        <v>90</v>
      </c>
      <c r="E128" s="40"/>
      <c r="F128" s="39">
        <f>SUM(F130,F134,F138,F142,F146,F150,F154,F158,F162)</f>
        <v>0</v>
      </c>
    </row>
    <row r="129" spans="1:6" s="9" customFormat="1" ht="24.95" customHeight="1" x14ac:dyDescent="0.2">
      <c r="A129" s="12" t="s">
        <v>26</v>
      </c>
      <c r="B129" s="10" t="s">
        <v>21</v>
      </c>
      <c r="C129" s="10" t="s">
        <v>22</v>
      </c>
      <c r="D129" s="11" t="s">
        <v>25</v>
      </c>
      <c r="E129" s="11" t="s">
        <v>23</v>
      </c>
      <c r="F129" s="8" t="s">
        <v>33</v>
      </c>
    </row>
    <row r="130" spans="1:6" s="37" customFormat="1" ht="14.1" customHeight="1" collapsed="1" x14ac:dyDescent="0.2">
      <c r="A130" s="49"/>
      <c r="B130" s="49"/>
      <c r="C130" s="50"/>
      <c r="D130" s="50"/>
      <c r="E130" s="51"/>
      <c r="F130" s="41">
        <f>TRUNC(D130*E130,2)</f>
        <v>0</v>
      </c>
    </row>
    <row r="131" spans="1:6" s="9" customFormat="1" ht="12.75" hidden="1" customHeight="1" outlineLevel="1" x14ac:dyDescent="0.2">
      <c r="A131" s="109" t="s">
        <v>105</v>
      </c>
      <c r="B131" s="109"/>
      <c r="C131" s="109"/>
      <c r="D131" s="109"/>
      <c r="E131" s="109"/>
      <c r="F131" s="109"/>
    </row>
    <row r="132" spans="1:6" s="9" customFormat="1" ht="20.100000000000001" hidden="1" customHeight="1" outlineLevel="1" x14ac:dyDescent="0.2">
      <c r="A132" s="108"/>
      <c r="B132" s="108"/>
      <c r="C132" s="108"/>
      <c r="D132" s="108"/>
      <c r="E132" s="108"/>
      <c r="F132" s="108"/>
    </row>
    <row r="133" spans="1:6" s="18" customFormat="1" ht="8.1" hidden="1" customHeight="1" outlineLevel="1" x14ac:dyDescent="0.2">
      <c r="A133" s="9"/>
      <c r="B133" s="9"/>
      <c r="C133" s="9"/>
      <c r="D133" s="9"/>
      <c r="E133" s="9"/>
      <c r="F133" s="43"/>
    </row>
    <row r="134" spans="1:6" s="37" customFormat="1" ht="14.1" customHeight="1" collapsed="1" x14ac:dyDescent="0.2">
      <c r="A134" s="49"/>
      <c r="B134" s="49"/>
      <c r="C134" s="50"/>
      <c r="D134" s="50"/>
      <c r="E134" s="51"/>
      <c r="F134" s="41">
        <f>TRUNC(D134*E134,2)</f>
        <v>0</v>
      </c>
    </row>
    <row r="135" spans="1:6" s="9" customFormat="1" ht="12.75" hidden="1" customHeight="1" outlineLevel="1" x14ac:dyDescent="0.2">
      <c r="A135" s="109" t="s">
        <v>105</v>
      </c>
      <c r="B135" s="109"/>
      <c r="C135" s="109"/>
      <c r="D135" s="109"/>
      <c r="E135" s="109"/>
      <c r="F135" s="109"/>
    </row>
    <row r="136" spans="1:6" s="9" customFormat="1" ht="20.100000000000001" hidden="1" customHeight="1" outlineLevel="1" x14ac:dyDescent="0.2">
      <c r="A136" s="108"/>
      <c r="B136" s="108"/>
      <c r="C136" s="108"/>
      <c r="D136" s="108"/>
      <c r="E136" s="108"/>
      <c r="F136" s="108"/>
    </row>
    <row r="137" spans="1:6" s="18" customFormat="1" ht="8.1" hidden="1" customHeight="1" outlineLevel="1" x14ac:dyDescent="0.2">
      <c r="A137" s="9"/>
      <c r="B137" s="9"/>
      <c r="C137" s="9"/>
      <c r="D137" s="9"/>
      <c r="E137" s="9"/>
      <c r="F137" s="43"/>
    </row>
    <row r="138" spans="1:6" s="37" customFormat="1" ht="14.1" customHeight="1" collapsed="1" x14ac:dyDescent="0.2">
      <c r="A138" s="49"/>
      <c r="B138" s="49"/>
      <c r="C138" s="50"/>
      <c r="D138" s="50"/>
      <c r="E138" s="51"/>
      <c r="F138" s="41">
        <f>TRUNC(D138*E138,2)</f>
        <v>0</v>
      </c>
    </row>
    <row r="139" spans="1:6" s="9" customFormat="1" ht="12.75" hidden="1" customHeight="1" outlineLevel="1" x14ac:dyDescent="0.2">
      <c r="A139" s="109" t="s">
        <v>105</v>
      </c>
      <c r="B139" s="109"/>
      <c r="C139" s="109"/>
      <c r="D139" s="109"/>
      <c r="E139" s="109"/>
      <c r="F139" s="109"/>
    </row>
    <row r="140" spans="1:6" s="9" customFormat="1" ht="20.100000000000001" hidden="1" customHeight="1" outlineLevel="1" x14ac:dyDescent="0.2">
      <c r="A140" s="108"/>
      <c r="B140" s="108"/>
      <c r="C140" s="108"/>
      <c r="D140" s="108"/>
      <c r="E140" s="108"/>
      <c r="F140" s="108"/>
    </row>
    <row r="141" spans="1:6" s="18" customFormat="1" ht="8.1" hidden="1" customHeight="1" outlineLevel="1" x14ac:dyDescent="0.2">
      <c r="A141" s="9"/>
      <c r="B141" s="9"/>
      <c r="C141" s="9"/>
      <c r="D141" s="9"/>
      <c r="E141" s="9"/>
      <c r="F141" s="43"/>
    </row>
    <row r="142" spans="1:6" s="37" customFormat="1" ht="14.1" customHeight="1" collapsed="1" x14ac:dyDescent="0.2">
      <c r="A142" s="49"/>
      <c r="B142" s="49"/>
      <c r="C142" s="50"/>
      <c r="D142" s="50"/>
      <c r="E142" s="51"/>
      <c r="F142" s="41">
        <f>TRUNC(D142*E142,2)</f>
        <v>0</v>
      </c>
    </row>
    <row r="143" spans="1:6" s="9" customFormat="1" ht="12.75" hidden="1" customHeight="1" outlineLevel="1" x14ac:dyDescent="0.2">
      <c r="A143" s="109" t="s">
        <v>105</v>
      </c>
      <c r="B143" s="109"/>
      <c r="C143" s="109"/>
      <c r="D143" s="109"/>
      <c r="E143" s="109"/>
      <c r="F143" s="109"/>
    </row>
    <row r="144" spans="1:6" s="9" customFormat="1" ht="20.100000000000001" hidden="1" customHeight="1" outlineLevel="1" x14ac:dyDescent="0.2">
      <c r="A144" s="108"/>
      <c r="B144" s="108"/>
      <c r="C144" s="108"/>
      <c r="D144" s="108"/>
      <c r="E144" s="108"/>
      <c r="F144" s="108"/>
    </row>
    <row r="145" spans="1:6" s="18" customFormat="1" ht="8.1" hidden="1" customHeight="1" outlineLevel="1" x14ac:dyDescent="0.2">
      <c r="A145" s="9"/>
      <c r="B145" s="9"/>
      <c r="C145" s="9"/>
      <c r="D145" s="9"/>
      <c r="E145" s="9"/>
      <c r="F145" s="43"/>
    </row>
    <row r="146" spans="1:6" s="37" customFormat="1" ht="14.1" customHeight="1" collapsed="1" x14ac:dyDescent="0.2">
      <c r="A146" s="49"/>
      <c r="B146" s="49"/>
      <c r="C146" s="50"/>
      <c r="D146" s="50"/>
      <c r="E146" s="51"/>
      <c r="F146" s="41">
        <f>TRUNC(D146*E146,2)</f>
        <v>0</v>
      </c>
    </row>
    <row r="147" spans="1:6" s="9" customFormat="1" ht="12.75" hidden="1" customHeight="1" outlineLevel="1" x14ac:dyDescent="0.2">
      <c r="A147" s="109" t="s">
        <v>105</v>
      </c>
      <c r="B147" s="109"/>
      <c r="C147" s="109"/>
      <c r="D147" s="109"/>
      <c r="E147" s="109"/>
      <c r="F147" s="109"/>
    </row>
    <row r="148" spans="1:6" s="9" customFormat="1" ht="20.100000000000001" hidden="1" customHeight="1" outlineLevel="1" x14ac:dyDescent="0.2">
      <c r="A148" s="108"/>
      <c r="B148" s="108"/>
      <c r="C148" s="108"/>
      <c r="D148" s="108"/>
      <c r="E148" s="108"/>
      <c r="F148" s="108"/>
    </row>
    <row r="149" spans="1:6" s="18" customFormat="1" ht="8.1" hidden="1" customHeight="1" outlineLevel="1" x14ac:dyDescent="0.2">
      <c r="A149" s="9"/>
      <c r="B149" s="9"/>
      <c r="C149" s="9"/>
      <c r="D149" s="9"/>
      <c r="E149" s="9"/>
      <c r="F149" s="43"/>
    </row>
    <row r="150" spans="1:6" s="37" customFormat="1" ht="14.1" customHeight="1" collapsed="1" x14ac:dyDescent="0.2">
      <c r="A150" s="49"/>
      <c r="B150" s="49"/>
      <c r="C150" s="50"/>
      <c r="D150" s="50"/>
      <c r="E150" s="51"/>
      <c r="F150" s="41">
        <f>TRUNC(D150*E150,2)</f>
        <v>0</v>
      </c>
    </row>
    <row r="151" spans="1:6" s="9" customFormat="1" ht="12.75" hidden="1" customHeight="1" outlineLevel="1" x14ac:dyDescent="0.2">
      <c r="A151" s="109" t="s">
        <v>105</v>
      </c>
      <c r="B151" s="109"/>
      <c r="C151" s="109"/>
      <c r="D151" s="109"/>
      <c r="E151" s="109"/>
      <c r="F151" s="109"/>
    </row>
    <row r="152" spans="1:6" s="9" customFormat="1" ht="20.100000000000001" hidden="1" customHeight="1" outlineLevel="1" x14ac:dyDescent="0.2">
      <c r="A152" s="108"/>
      <c r="B152" s="108"/>
      <c r="C152" s="108"/>
      <c r="D152" s="108"/>
      <c r="E152" s="108"/>
      <c r="F152" s="108"/>
    </row>
    <row r="153" spans="1:6" s="18" customFormat="1" ht="8.1" hidden="1" customHeight="1" outlineLevel="1" x14ac:dyDescent="0.2">
      <c r="A153" s="9"/>
      <c r="B153" s="9"/>
      <c r="C153" s="9"/>
      <c r="D153" s="9"/>
      <c r="E153" s="9"/>
      <c r="F153" s="43"/>
    </row>
    <row r="154" spans="1:6" s="37" customFormat="1" ht="14.1" customHeight="1" collapsed="1" x14ac:dyDescent="0.2">
      <c r="A154" s="49"/>
      <c r="B154" s="49"/>
      <c r="C154" s="50"/>
      <c r="D154" s="50"/>
      <c r="E154" s="51"/>
      <c r="F154" s="41">
        <f>TRUNC(D154*E154,2)</f>
        <v>0</v>
      </c>
    </row>
    <row r="155" spans="1:6" s="9" customFormat="1" ht="12.75" hidden="1" customHeight="1" outlineLevel="1" x14ac:dyDescent="0.2">
      <c r="A155" s="109" t="s">
        <v>105</v>
      </c>
      <c r="B155" s="109"/>
      <c r="C155" s="109"/>
      <c r="D155" s="109"/>
      <c r="E155" s="109"/>
      <c r="F155" s="109"/>
    </row>
    <row r="156" spans="1:6" s="9" customFormat="1" ht="20.100000000000001" hidden="1" customHeight="1" outlineLevel="1" x14ac:dyDescent="0.2">
      <c r="A156" s="108"/>
      <c r="B156" s="108"/>
      <c r="C156" s="108"/>
      <c r="D156" s="108"/>
      <c r="E156" s="108"/>
      <c r="F156" s="108"/>
    </row>
    <row r="157" spans="1:6" s="18" customFormat="1" ht="8.1" hidden="1" customHeight="1" outlineLevel="1" x14ac:dyDescent="0.2">
      <c r="A157" s="9"/>
      <c r="B157" s="9"/>
      <c r="C157" s="9"/>
      <c r="D157" s="9"/>
      <c r="E157" s="9"/>
      <c r="F157" s="43"/>
    </row>
    <row r="158" spans="1:6" s="37" customFormat="1" ht="14.1" customHeight="1" collapsed="1" x14ac:dyDescent="0.2">
      <c r="A158" s="49"/>
      <c r="B158" s="49"/>
      <c r="C158" s="50"/>
      <c r="D158" s="50"/>
      <c r="E158" s="51"/>
      <c r="F158" s="41">
        <f>TRUNC(D158*E158,2)</f>
        <v>0</v>
      </c>
    </row>
    <row r="159" spans="1:6" s="9" customFormat="1" ht="12.75" hidden="1" customHeight="1" outlineLevel="1" x14ac:dyDescent="0.2">
      <c r="A159" s="109" t="s">
        <v>105</v>
      </c>
      <c r="B159" s="109"/>
      <c r="C159" s="109"/>
      <c r="D159" s="109"/>
      <c r="E159" s="109"/>
      <c r="F159" s="109"/>
    </row>
    <row r="160" spans="1:6" s="9" customFormat="1" ht="20.100000000000001" hidden="1" customHeight="1" outlineLevel="1" x14ac:dyDescent="0.2">
      <c r="A160" s="108"/>
      <c r="B160" s="108"/>
      <c r="C160" s="108"/>
      <c r="D160" s="108"/>
      <c r="E160" s="108"/>
      <c r="F160" s="108"/>
    </row>
    <row r="161" spans="1:6" s="18" customFormat="1" ht="8.1" hidden="1" customHeight="1" outlineLevel="1" x14ac:dyDescent="0.2">
      <c r="A161" s="9"/>
      <c r="B161" s="9"/>
      <c r="C161" s="9"/>
      <c r="D161" s="9"/>
      <c r="E161" s="9"/>
      <c r="F161" s="43"/>
    </row>
    <row r="162" spans="1:6" s="37" customFormat="1" ht="14.1" customHeight="1" collapsed="1" x14ac:dyDescent="0.2">
      <c r="A162" s="49"/>
      <c r="B162" s="49"/>
      <c r="C162" s="50"/>
      <c r="D162" s="50"/>
      <c r="E162" s="51"/>
      <c r="F162" s="41">
        <f>TRUNC(D162*E162,2)</f>
        <v>0</v>
      </c>
    </row>
    <row r="163" spans="1:6" s="9" customFormat="1" ht="12.75" hidden="1" customHeight="1" outlineLevel="1" x14ac:dyDescent="0.2">
      <c r="A163" s="118" t="s">
        <v>105</v>
      </c>
      <c r="B163" s="118"/>
      <c r="C163" s="118"/>
      <c r="D163" s="118"/>
      <c r="E163" s="118"/>
      <c r="F163" s="118"/>
    </row>
    <row r="164" spans="1:6" s="9" customFormat="1" ht="20.100000000000001" hidden="1" customHeight="1" outlineLevel="1" x14ac:dyDescent="0.2">
      <c r="A164" s="110"/>
      <c r="B164" s="110"/>
      <c r="C164" s="110"/>
      <c r="D164" s="110"/>
      <c r="E164" s="110"/>
      <c r="F164" s="110"/>
    </row>
    <row r="165" spans="1:6" s="18" customFormat="1" ht="8.1" hidden="1" customHeight="1" outlineLevel="1" x14ac:dyDescent="0.2">
      <c r="F165" s="3"/>
    </row>
    <row r="166" spans="1:6" s="85" customFormat="1" ht="6" customHeight="1" x14ac:dyDescent="0.2">
      <c r="F166" s="3"/>
    </row>
    <row r="167" spans="1:6" s="85" customFormat="1" ht="20.100000000000001" customHeight="1" x14ac:dyDescent="0.2">
      <c r="A167" s="86" t="s">
        <v>158</v>
      </c>
      <c r="B167" s="86"/>
      <c r="C167" s="86"/>
      <c r="D167" s="22" t="s">
        <v>90</v>
      </c>
      <c r="E167" s="40"/>
      <c r="F167" s="39">
        <f>SUM(F169,F173,F177,F181,F185,F189,F193,F197)</f>
        <v>0</v>
      </c>
    </row>
    <row r="168" spans="1:6" s="9" customFormat="1" ht="24.95" customHeight="1" x14ac:dyDescent="0.2">
      <c r="A168" s="12" t="s">
        <v>26</v>
      </c>
      <c r="B168" s="10" t="s">
        <v>21</v>
      </c>
      <c r="C168" s="10" t="s">
        <v>22</v>
      </c>
      <c r="D168" s="11" t="s">
        <v>25</v>
      </c>
      <c r="E168" s="11" t="s">
        <v>23</v>
      </c>
      <c r="F168" s="8" t="s">
        <v>33</v>
      </c>
    </row>
    <row r="169" spans="1:6" s="37" customFormat="1" ht="14.1" customHeight="1" collapsed="1" x14ac:dyDescent="0.2">
      <c r="A169" s="49"/>
      <c r="B169" s="49"/>
      <c r="C169" s="50"/>
      <c r="D169" s="50"/>
      <c r="E169" s="51"/>
      <c r="F169" s="41">
        <f>TRUNC(D169*E169,2)</f>
        <v>0</v>
      </c>
    </row>
    <row r="170" spans="1:6" s="9" customFormat="1" ht="12.75" hidden="1" customHeight="1" outlineLevel="1" x14ac:dyDescent="0.2">
      <c r="A170" s="109" t="s">
        <v>105</v>
      </c>
      <c r="B170" s="109"/>
      <c r="C170" s="109"/>
      <c r="D170" s="109"/>
      <c r="E170" s="109"/>
      <c r="F170" s="109"/>
    </row>
    <row r="171" spans="1:6" s="9" customFormat="1" ht="20.100000000000001" hidden="1" customHeight="1" outlineLevel="1" x14ac:dyDescent="0.2">
      <c r="A171" s="108"/>
      <c r="B171" s="108"/>
      <c r="C171" s="108"/>
      <c r="D171" s="108"/>
      <c r="E171" s="108"/>
      <c r="F171" s="108"/>
    </row>
    <row r="172" spans="1:6" s="85" customFormat="1" ht="8.1" hidden="1" customHeight="1" outlineLevel="1" x14ac:dyDescent="0.2">
      <c r="A172" s="9"/>
      <c r="B172" s="9"/>
      <c r="C172" s="9"/>
      <c r="D172" s="9"/>
      <c r="E172" s="9"/>
      <c r="F172" s="43"/>
    </row>
    <row r="173" spans="1:6" s="37" customFormat="1" ht="14.1" customHeight="1" collapsed="1" x14ac:dyDescent="0.2">
      <c r="A173" s="49"/>
      <c r="B173" s="49"/>
      <c r="C173" s="50"/>
      <c r="D173" s="50"/>
      <c r="E173" s="51"/>
      <c r="F173" s="41">
        <f>TRUNC(D173*E173,2)</f>
        <v>0</v>
      </c>
    </row>
    <row r="174" spans="1:6" s="9" customFormat="1" ht="12.75" hidden="1" customHeight="1" outlineLevel="1" x14ac:dyDescent="0.2">
      <c r="A174" s="109" t="s">
        <v>105</v>
      </c>
      <c r="B174" s="109"/>
      <c r="C174" s="109"/>
      <c r="D174" s="109"/>
      <c r="E174" s="109"/>
      <c r="F174" s="109"/>
    </row>
    <row r="175" spans="1:6" s="9" customFormat="1" ht="20.100000000000001" hidden="1" customHeight="1" outlineLevel="1" x14ac:dyDescent="0.2">
      <c r="A175" s="108"/>
      <c r="B175" s="108"/>
      <c r="C175" s="108"/>
      <c r="D175" s="108"/>
      <c r="E175" s="108"/>
      <c r="F175" s="108"/>
    </row>
    <row r="176" spans="1:6" s="85" customFormat="1" ht="8.1" hidden="1" customHeight="1" outlineLevel="1" x14ac:dyDescent="0.2">
      <c r="A176" s="9"/>
      <c r="B176" s="9"/>
      <c r="C176" s="9"/>
      <c r="D176" s="9"/>
      <c r="E176" s="9"/>
      <c r="F176" s="43"/>
    </row>
    <row r="177" spans="1:6" s="37" customFormat="1" ht="14.1" customHeight="1" collapsed="1" x14ac:dyDescent="0.2">
      <c r="A177" s="49"/>
      <c r="B177" s="49"/>
      <c r="C177" s="50"/>
      <c r="D177" s="50"/>
      <c r="E177" s="51"/>
      <c r="F177" s="41">
        <f>TRUNC(D177*E177,2)</f>
        <v>0</v>
      </c>
    </row>
    <row r="178" spans="1:6" s="9" customFormat="1" ht="12.75" hidden="1" customHeight="1" outlineLevel="1" x14ac:dyDescent="0.2">
      <c r="A178" s="109" t="s">
        <v>105</v>
      </c>
      <c r="B178" s="109"/>
      <c r="C178" s="109"/>
      <c r="D178" s="109"/>
      <c r="E178" s="109"/>
      <c r="F178" s="109"/>
    </row>
    <row r="179" spans="1:6" s="9" customFormat="1" ht="20.100000000000001" hidden="1" customHeight="1" outlineLevel="1" x14ac:dyDescent="0.2">
      <c r="A179" s="108"/>
      <c r="B179" s="108"/>
      <c r="C179" s="108"/>
      <c r="D179" s="108"/>
      <c r="E179" s="108"/>
      <c r="F179" s="108"/>
    </row>
    <row r="180" spans="1:6" s="85" customFormat="1" ht="8.1" hidden="1" customHeight="1" outlineLevel="1" x14ac:dyDescent="0.2">
      <c r="A180" s="9"/>
      <c r="B180" s="9"/>
      <c r="C180" s="9"/>
      <c r="D180" s="9"/>
      <c r="E180" s="9"/>
      <c r="F180" s="43"/>
    </row>
    <row r="181" spans="1:6" s="37" customFormat="1" ht="14.1" customHeight="1" collapsed="1" x14ac:dyDescent="0.2">
      <c r="A181" s="49"/>
      <c r="B181" s="49"/>
      <c r="C181" s="50"/>
      <c r="D181" s="50"/>
      <c r="E181" s="51"/>
      <c r="F181" s="41">
        <f>TRUNC(D181*E181,2)</f>
        <v>0</v>
      </c>
    </row>
    <row r="182" spans="1:6" s="9" customFormat="1" ht="12.75" hidden="1" customHeight="1" outlineLevel="1" x14ac:dyDescent="0.2">
      <c r="A182" s="109" t="s">
        <v>105</v>
      </c>
      <c r="B182" s="109"/>
      <c r="C182" s="109"/>
      <c r="D182" s="109"/>
      <c r="E182" s="109"/>
      <c r="F182" s="109"/>
    </row>
    <row r="183" spans="1:6" s="9" customFormat="1" ht="20.100000000000001" hidden="1" customHeight="1" outlineLevel="1" x14ac:dyDescent="0.2">
      <c r="A183" s="108"/>
      <c r="B183" s="108"/>
      <c r="C183" s="108"/>
      <c r="D183" s="108"/>
      <c r="E183" s="108"/>
      <c r="F183" s="108"/>
    </row>
    <row r="184" spans="1:6" s="85" customFormat="1" ht="8.1" hidden="1" customHeight="1" outlineLevel="1" x14ac:dyDescent="0.2">
      <c r="A184" s="9"/>
      <c r="B184" s="9"/>
      <c r="C184" s="9"/>
      <c r="D184" s="9"/>
      <c r="E184" s="9"/>
      <c r="F184" s="43"/>
    </row>
    <row r="185" spans="1:6" s="37" customFormat="1" ht="14.1" customHeight="1" collapsed="1" x14ac:dyDescent="0.2">
      <c r="A185" s="49"/>
      <c r="B185" s="49"/>
      <c r="C185" s="50"/>
      <c r="D185" s="50"/>
      <c r="E185" s="51"/>
      <c r="F185" s="41">
        <f>TRUNC(D185*E185,2)</f>
        <v>0</v>
      </c>
    </row>
    <row r="186" spans="1:6" s="9" customFormat="1" ht="12.75" hidden="1" customHeight="1" outlineLevel="1" x14ac:dyDescent="0.2">
      <c r="A186" s="109" t="s">
        <v>105</v>
      </c>
      <c r="B186" s="109"/>
      <c r="C186" s="109"/>
      <c r="D186" s="109"/>
      <c r="E186" s="109"/>
      <c r="F186" s="109"/>
    </row>
    <row r="187" spans="1:6" s="9" customFormat="1" ht="20.100000000000001" hidden="1" customHeight="1" outlineLevel="1" x14ac:dyDescent="0.2">
      <c r="A187" s="108"/>
      <c r="B187" s="108"/>
      <c r="C187" s="108"/>
      <c r="D187" s="108"/>
      <c r="E187" s="108"/>
      <c r="F187" s="108"/>
    </row>
    <row r="188" spans="1:6" s="85" customFormat="1" ht="8.1" hidden="1" customHeight="1" outlineLevel="1" x14ac:dyDescent="0.2">
      <c r="A188" s="9"/>
      <c r="B188" s="9"/>
      <c r="C188" s="9"/>
      <c r="D188" s="9"/>
      <c r="E188" s="9"/>
      <c r="F188" s="43"/>
    </row>
    <row r="189" spans="1:6" s="37" customFormat="1" ht="14.1" customHeight="1" collapsed="1" x14ac:dyDescent="0.2">
      <c r="A189" s="49"/>
      <c r="B189" s="49"/>
      <c r="C189" s="50"/>
      <c r="D189" s="50"/>
      <c r="E189" s="51"/>
      <c r="F189" s="41">
        <f>TRUNC(D189*E189,2)</f>
        <v>0</v>
      </c>
    </row>
    <row r="190" spans="1:6" s="9" customFormat="1" ht="12.75" hidden="1" customHeight="1" outlineLevel="1" x14ac:dyDescent="0.2">
      <c r="A190" s="109" t="s">
        <v>105</v>
      </c>
      <c r="B190" s="109"/>
      <c r="C190" s="109"/>
      <c r="D190" s="109"/>
      <c r="E190" s="109"/>
      <c r="F190" s="109"/>
    </row>
    <row r="191" spans="1:6" s="9" customFormat="1" ht="20.100000000000001" hidden="1" customHeight="1" outlineLevel="1" x14ac:dyDescent="0.2">
      <c r="A191" s="108"/>
      <c r="B191" s="108"/>
      <c r="C191" s="108"/>
      <c r="D191" s="108"/>
      <c r="E191" s="108"/>
      <c r="F191" s="108"/>
    </row>
    <row r="192" spans="1:6" s="85" customFormat="1" ht="8.1" hidden="1" customHeight="1" outlineLevel="1" x14ac:dyDescent="0.2">
      <c r="A192" s="9"/>
      <c r="B192" s="9"/>
      <c r="C192" s="9"/>
      <c r="D192" s="9"/>
      <c r="E192" s="9"/>
      <c r="F192" s="43"/>
    </row>
    <row r="193" spans="1:6" s="37" customFormat="1" ht="14.1" customHeight="1" collapsed="1" x14ac:dyDescent="0.2">
      <c r="A193" s="49"/>
      <c r="B193" s="49"/>
      <c r="C193" s="50"/>
      <c r="D193" s="50"/>
      <c r="E193" s="51"/>
      <c r="F193" s="41">
        <f>TRUNC(D193*E193,2)</f>
        <v>0</v>
      </c>
    </row>
    <row r="194" spans="1:6" s="9" customFormat="1" ht="12.75" hidden="1" customHeight="1" outlineLevel="1" x14ac:dyDescent="0.2">
      <c r="A194" s="109" t="s">
        <v>105</v>
      </c>
      <c r="B194" s="109"/>
      <c r="C194" s="109"/>
      <c r="D194" s="109"/>
      <c r="E194" s="109"/>
      <c r="F194" s="109"/>
    </row>
    <row r="195" spans="1:6" s="9" customFormat="1" ht="20.100000000000001" hidden="1" customHeight="1" outlineLevel="1" x14ac:dyDescent="0.2">
      <c r="A195" s="108"/>
      <c r="B195" s="108"/>
      <c r="C195" s="108"/>
      <c r="D195" s="108"/>
      <c r="E195" s="108"/>
      <c r="F195" s="108"/>
    </row>
    <row r="196" spans="1:6" s="85" customFormat="1" ht="8.1" hidden="1" customHeight="1" outlineLevel="1" x14ac:dyDescent="0.2">
      <c r="A196" s="9"/>
      <c r="B196" s="9"/>
      <c r="C196" s="9"/>
      <c r="D196" s="9"/>
      <c r="E196" s="9"/>
      <c r="F196" s="43"/>
    </row>
    <row r="197" spans="1:6" s="37" customFormat="1" ht="14.1" customHeight="1" collapsed="1" x14ac:dyDescent="0.2">
      <c r="A197" s="49"/>
      <c r="B197" s="49"/>
      <c r="C197" s="50"/>
      <c r="D197" s="50"/>
      <c r="E197" s="51"/>
      <c r="F197" s="41">
        <f>TRUNC(D197*E197,2)</f>
        <v>0</v>
      </c>
    </row>
    <row r="198" spans="1:6" s="9" customFormat="1" ht="12.75" hidden="1" customHeight="1" outlineLevel="1" x14ac:dyDescent="0.2">
      <c r="A198" s="109" t="s">
        <v>105</v>
      </c>
      <c r="B198" s="109"/>
      <c r="C198" s="109"/>
      <c r="D198" s="109"/>
      <c r="E198" s="109"/>
      <c r="F198" s="109"/>
    </row>
    <row r="199" spans="1:6" s="9" customFormat="1" ht="20.100000000000001" hidden="1" customHeight="1" outlineLevel="1" x14ac:dyDescent="0.2">
      <c r="A199" s="108"/>
      <c r="B199" s="108"/>
      <c r="C199" s="108"/>
      <c r="D199" s="108"/>
      <c r="E199" s="108"/>
      <c r="F199" s="108"/>
    </row>
    <row r="200" spans="1:6" s="85" customFormat="1" ht="6" customHeight="1" x14ac:dyDescent="0.2">
      <c r="F200" s="3"/>
    </row>
    <row r="201" spans="1:6" s="85" customFormat="1" ht="20.100000000000001" customHeight="1" x14ac:dyDescent="0.2">
      <c r="A201" s="86" t="s">
        <v>164</v>
      </c>
      <c r="B201" s="86"/>
      <c r="C201" s="86"/>
      <c r="D201" s="22" t="s">
        <v>167</v>
      </c>
      <c r="E201" s="40">
        <v>0.4</v>
      </c>
      <c r="F201" s="39">
        <f>IF(D7="Real cost",($F$7*E201),0)</f>
        <v>0</v>
      </c>
    </row>
    <row r="202" spans="1:6" ht="8.1" customHeight="1" x14ac:dyDescent="0.2"/>
    <row r="203" spans="1:6" s="42" customFormat="1" ht="20.100000000000001" customHeight="1" x14ac:dyDescent="0.2">
      <c r="A203" s="119" t="s">
        <v>13</v>
      </c>
      <c r="B203" s="119"/>
      <c r="C203" s="119"/>
      <c r="D203" s="44"/>
      <c r="E203" s="44"/>
      <c r="F203" s="45">
        <f>F7+F46+F48+F50+F128+F167+F201</f>
        <v>0</v>
      </c>
    </row>
  </sheetData>
  <sheetProtection selectLockedCells="1"/>
  <mergeCells count="98">
    <mergeCell ref="A170:F170"/>
    <mergeCell ref="A171:F171"/>
    <mergeCell ref="A198:F198"/>
    <mergeCell ref="A179:F179"/>
    <mergeCell ref="A182:F182"/>
    <mergeCell ref="A183:F183"/>
    <mergeCell ref="A186:F186"/>
    <mergeCell ref="A187:F187"/>
    <mergeCell ref="A147:F147"/>
    <mergeCell ref="A148:F148"/>
    <mergeCell ref="A151:F151"/>
    <mergeCell ref="A132:F132"/>
    <mergeCell ref="A135:F135"/>
    <mergeCell ref="A136:F136"/>
    <mergeCell ref="A139:F139"/>
    <mergeCell ref="A140:F140"/>
    <mergeCell ref="A46:C46"/>
    <mergeCell ref="A48:C48"/>
    <mergeCell ref="A50:C50"/>
    <mergeCell ref="A143:F143"/>
    <mergeCell ref="A144:F144"/>
    <mergeCell ref="A125:F125"/>
    <mergeCell ref="A126:F126"/>
    <mergeCell ref="A203:C203"/>
    <mergeCell ref="A163:F163"/>
    <mergeCell ref="A164:F164"/>
    <mergeCell ref="A152:F152"/>
    <mergeCell ref="A155:F155"/>
    <mergeCell ref="A156:F156"/>
    <mergeCell ref="A159:F159"/>
    <mergeCell ref="A160:F160"/>
    <mergeCell ref="A174:F174"/>
    <mergeCell ref="A175:F175"/>
    <mergeCell ref="A178:F178"/>
    <mergeCell ref="A199:F199"/>
    <mergeCell ref="A190:F190"/>
    <mergeCell ref="A191:F191"/>
    <mergeCell ref="A194:F194"/>
    <mergeCell ref="A195:F195"/>
    <mergeCell ref="A117:F117"/>
    <mergeCell ref="A118:F118"/>
    <mergeCell ref="A131:F131"/>
    <mergeCell ref="A93:F93"/>
    <mergeCell ref="A96:F96"/>
    <mergeCell ref="A97:F97"/>
    <mergeCell ref="A113:F113"/>
    <mergeCell ref="A114:F114"/>
    <mergeCell ref="A100:F100"/>
    <mergeCell ref="A101:F101"/>
    <mergeCell ref="A104:F104"/>
    <mergeCell ref="A105:F105"/>
    <mergeCell ref="A108:F108"/>
    <mergeCell ref="A109:F109"/>
    <mergeCell ref="A121:F121"/>
    <mergeCell ref="A122:F122"/>
    <mergeCell ref="A67:F67"/>
    <mergeCell ref="A68:F68"/>
    <mergeCell ref="A88:F88"/>
    <mergeCell ref="A89:F89"/>
    <mergeCell ref="A92:F92"/>
    <mergeCell ref="A71:F71"/>
    <mergeCell ref="A72:F72"/>
    <mergeCell ref="A75:F75"/>
    <mergeCell ref="A76:F76"/>
    <mergeCell ref="A79:F79"/>
    <mergeCell ref="A80:F80"/>
    <mergeCell ref="A83:F83"/>
    <mergeCell ref="A84:F84"/>
    <mergeCell ref="A55:F55"/>
    <mergeCell ref="A58:F58"/>
    <mergeCell ref="A59:F59"/>
    <mergeCell ref="A63:F63"/>
    <mergeCell ref="A64:F64"/>
    <mergeCell ref="A54:F54"/>
    <mergeCell ref="A43:F43"/>
    <mergeCell ref="A2:F2"/>
    <mergeCell ref="A6:F6"/>
    <mergeCell ref="A7:C7"/>
    <mergeCell ref="B3:F3"/>
    <mergeCell ref="A11:F11"/>
    <mergeCell ref="A19:F19"/>
    <mergeCell ref="A23:F23"/>
    <mergeCell ref="A27:F27"/>
    <mergeCell ref="A31:F31"/>
    <mergeCell ref="A26:F26"/>
    <mergeCell ref="A30:F30"/>
    <mergeCell ref="A34:F34"/>
    <mergeCell ref="A38:F38"/>
    <mergeCell ref="A42:F42"/>
    <mergeCell ref="A35:F35"/>
    <mergeCell ref="A39:F39"/>
    <mergeCell ref="A1:F1"/>
    <mergeCell ref="A10:F10"/>
    <mergeCell ref="A14:F14"/>
    <mergeCell ref="A15:F15"/>
    <mergeCell ref="A18:F18"/>
    <mergeCell ref="A22:F22"/>
    <mergeCell ref="A5:C5"/>
  </mergeCells>
  <conditionalFormatting sqref="A9:E9 A11:F11 A13:E13 A15:F15 A17:E17 A19:F19 A21:E21 A23:F23 A25:E25 A27:F27 A29:E29 A31:F31 A33:E33 A35:F35 A37:E37 A39:F39 A41:E41 A43:F43">
    <cfRule type="notContainsBlanks" dxfId="37" priority="23">
      <formula>LEN(TRIM(A9))&gt;0</formula>
    </cfRule>
  </conditionalFormatting>
  <conditionalFormatting sqref="A130:F162 A169:F199 A86:F98 A111:F116 A52:F69">
    <cfRule type="expression" dxfId="36" priority="21">
      <formula>$D$7="Real cost"</formula>
    </cfRule>
  </conditionalFormatting>
  <conditionalFormatting sqref="A53:E53 A55:F55 A57:E57 A59:F59 A62:E62 A64:F64 A68:F68 A87:E87 A89:F89 A91:E91 A93:F93 A95:E95 A97:F97 A112:E112 A114:F114 A116:E116 A118:F118 A130:E130 A132:F132 A134:E134 A136:F136 A138:E138 A140:F140 A142:E142 A144:F144 A146:E146 A148:F148 A150:E150 A152:F152 A154:E154 A156:F156 A158:E158 A160:F160 A162:E162 A164:F164 A169:E169 A171:F171 A173:E173 A175:F175 A177:E177 A179:F179 A181:E181 A183:F183 A185:E185 A187:F187 A189:E189 A191:F191 A193:E193 A195:F195 A197:E197 A199:F199 A66:E66">
    <cfRule type="notContainsBlanks" dxfId="35" priority="20">
      <formula>LEN(TRIM(A53))&gt;0</formula>
    </cfRule>
  </conditionalFormatting>
  <conditionalFormatting sqref="A9:F41">
    <cfRule type="expression" dxfId="34" priority="17">
      <formula>$D$7="Flat rate A"</formula>
    </cfRule>
  </conditionalFormatting>
  <conditionalFormatting sqref="A71:F73 A70:D70 F70 A75:F77 A74:D74 F74">
    <cfRule type="expression" dxfId="33" priority="16">
      <formula>$D$7="Real cost"</formula>
    </cfRule>
  </conditionalFormatting>
  <conditionalFormatting sqref="A70:D70 A72:F72 A74:D74 A76:F76">
    <cfRule type="notContainsBlanks" dxfId="32" priority="15">
      <formula>LEN(TRIM(A70))&gt;0</formula>
    </cfRule>
  </conditionalFormatting>
  <conditionalFormatting sqref="A79:F81 A78:D78 F78 A83:F85 A82:D82 F82">
    <cfRule type="expression" dxfId="31" priority="14">
      <formula>$D$7="Real cost"</formula>
    </cfRule>
  </conditionalFormatting>
  <conditionalFormatting sqref="A78:D78 A80:F80 A82:D82 A84:F84">
    <cfRule type="notContainsBlanks" dxfId="30" priority="13">
      <formula>LEN(TRIM(A78))&gt;0</formula>
    </cfRule>
  </conditionalFormatting>
  <conditionalFormatting sqref="A99:F110">
    <cfRule type="expression" dxfId="29" priority="12">
      <formula>$D$7="Real cost"</formula>
    </cfRule>
  </conditionalFormatting>
  <conditionalFormatting sqref="A99:E99 A101:F101 A103:E103 A105:F105 A107:E107 A109:F109">
    <cfRule type="notContainsBlanks" dxfId="28" priority="11">
      <formula>LEN(TRIM(A99))&gt;0</formula>
    </cfRule>
  </conditionalFormatting>
  <conditionalFormatting sqref="A120:F124">
    <cfRule type="expression" dxfId="27" priority="10">
      <formula>$D$7="Real cost"</formula>
    </cfRule>
  </conditionalFormatting>
  <conditionalFormatting sqref="A120:E120 A122:F122 A124:E124 A126:F126">
    <cfRule type="notContainsBlanks" dxfId="26" priority="9">
      <formula>LEN(TRIM(A120))&gt;0</formula>
    </cfRule>
  </conditionalFormatting>
  <conditionalFormatting sqref="E70">
    <cfRule type="expression" dxfId="7" priority="8">
      <formula>$D$7="Real cost"</formula>
    </cfRule>
  </conditionalFormatting>
  <conditionalFormatting sqref="E70">
    <cfRule type="notContainsBlanks" dxfId="6" priority="7">
      <formula>LEN(TRIM(E70))&gt;0</formula>
    </cfRule>
  </conditionalFormatting>
  <conditionalFormatting sqref="E74">
    <cfRule type="expression" dxfId="5" priority="6">
      <formula>$D$7="Real cost"</formula>
    </cfRule>
  </conditionalFormatting>
  <conditionalFormatting sqref="E74">
    <cfRule type="notContainsBlanks" dxfId="4" priority="5">
      <formula>LEN(TRIM(E74))&gt;0</formula>
    </cfRule>
  </conditionalFormatting>
  <conditionalFormatting sqref="E78">
    <cfRule type="expression" dxfId="3" priority="4">
      <formula>$D$7="Real cost"</formula>
    </cfRule>
  </conditionalFormatting>
  <conditionalFormatting sqref="E78">
    <cfRule type="notContainsBlanks" dxfId="2" priority="3">
      <formula>LEN(TRIM(E78))&gt;0</formula>
    </cfRule>
  </conditionalFormatting>
  <conditionalFormatting sqref="E82">
    <cfRule type="expression" dxfId="1" priority="2">
      <formula>$D$7="Real cost"</formula>
    </cfRule>
  </conditionalFormatting>
  <conditionalFormatting sqref="E82">
    <cfRule type="notContainsBlanks" dxfId="0" priority="1">
      <formula>LEN(TRIM(E82))&gt;0</formula>
    </cfRule>
  </conditionalFormatting>
  <dataValidations count="6">
    <dataValidation operator="lessThanOrEqual" allowBlank="1" showInputMessage="1" showErrorMessage="1" sqref="E7:F7 D46:F46 F50 E48:F48 F128 F167 F201 D5:F5"/>
    <dataValidation type="list" allowBlank="1" showInputMessage="1" showErrorMessage="1" sqref="B9 B13 B17 B21 B25 B29 B33 B37 B41 B53 B57 B62 B66 B87 B91 B95 B112 B116 B130 B134 B138 B142 B146 B150 B154 B158 B162 B169 B173 B177 B181 B185 B189 B193 B197 B70 B74 B78 B82 B99 B103 B107 B120 B124">
      <formula1>LPAct</formula1>
    </dataValidation>
    <dataValidation type="list" operator="lessThanOrEqual" allowBlank="1" showInputMessage="1" showErrorMessage="1" sqref="D7">
      <formula1>Basis</formula1>
    </dataValidation>
    <dataValidation type="list" allowBlank="1" showInputMessage="1" showErrorMessage="1" sqref="B3">
      <formula1>VAT</formula1>
    </dataValidation>
    <dataValidation type="list" allowBlank="1" showInputMessage="1" showErrorMessage="1" sqref="C53 C57 C62 C66 C87 C91 C95 C112 C116 C130 C134 C138 C142 C146 C150 C154 C158 C162 C9 C13 C17 C21 C25 C29 C33 C37 C41 C169 C173 C177 C181 C185 C189 C193 C197 C70 C74 C78 C82 C99 C103 C107 C120 C124">
      <formula1>Unit</formula1>
    </dataValidation>
    <dataValidation type="list" allowBlank="1" showInputMessage="1" showErrorMessage="1" sqref="E62 E66 E70 E74 E78 E82">
      <formula1>Event</formula1>
    </dataValidation>
  </dataValidations>
  <pageMargins left="0.7" right="0.7" top="0.75" bottom="0.75" header="0.3" footer="0.3"/>
  <pageSetup paperSize="9" scale="9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pageSetUpPr fitToPage="1"/>
  </sheetPr>
  <dimension ref="A1:H5"/>
  <sheetViews>
    <sheetView showGridLines="0" zoomScale="115" zoomScaleNormal="115" zoomScaleSheetLayoutView="115" workbookViewId="0">
      <selection activeCell="F4" sqref="F4"/>
    </sheetView>
  </sheetViews>
  <sheetFormatPr defaultColWidth="9" defaultRowHeight="14.25" x14ac:dyDescent="0.2"/>
  <cols>
    <col min="1" max="1" width="27.125" style="65" customWidth="1"/>
    <col min="2" max="8" width="12.625" style="65" customWidth="1"/>
    <col min="9" max="16384" width="9" style="65"/>
  </cols>
  <sheetData>
    <row r="1" spans="1:8" ht="30" customHeight="1" x14ac:dyDescent="0.2">
      <c r="A1" s="98" t="s">
        <v>144</v>
      </c>
      <c r="B1" s="98"/>
      <c r="C1" s="98"/>
      <c r="D1" s="98"/>
      <c r="E1" s="98"/>
      <c r="F1" s="98"/>
      <c r="G1" s="98"/>
      <c r="H1" s="98"/>
    </row>
    <row r="2" spans="1:8" ht="8.1" customHeight="1" x14ac:dyDescent="0.2"/>
    <row r="3" spans="1:8" ht="45" customHeight="1" x14ac:dyDescent="0.2">
      <c r="A3" s="52" t="s">
        <v>55</v>
      </c>
      <c r="B3" s="53" t="s">
        <v>34</v>
      </c>
      <c r="C3" s="53" t="s">
        <v>35</v>
      </c>
      <c r="D3" s="53" t="s">
        <v>198</v>
      </c>
      <c r="E3" s="53" t="s">
        <v>40</v>
      </c>
      <c r="F3" s="95" t="s">
        <v>199</v>
      </c>
      <c r="G3" s="53" t="s">
        <v>36</v>
      </c>
      <c r="H3" s="53" t="s">
        <v>41</v>
      </c>
    </row>
    <row r="4" spans="1:8" s="17" customFormat="1" ht="20.100000000000001" customHeight="1" x14ac:dyDescent="0.2">
      <c r="A4" s="55" t="str">
        <f>T('3.1 DATA'!A7)</f>
        <v/>
      </c>
      <c r="B4" s="56" t="str">
        <f>IF('3.4 Budget'!B3&lt;&gt;"",VLOOKUP('3.4 Budget'!B3,'Technical data sheet'!$C$2:$D$3,2,FALSE),"")</f>
        <v>NET</v>
      </c>
      <c r="C4" s="57">
        <f>ROUNDDOWN(H4*D4,2)</f>
        <v>0</v>
      </c>
      <c r="D4" s="94">
        <v>0.8</v>
      </c>
      <c r="E4" s="57">
        <f>ROUNDDOWN(H4*F4,2)</f>
        <v>0</v>
      </c>
      <c r="F4" s="96">
        <v>0.15</v>
      </c>
      <c r="G4" s="57">
        <f>IF(AND(ISNUMBER(H4),ISNUMBER(E4)),H4-(C4+E4),"")</f>
        <v>0</v>
      </c>
      <c r="H4" s="57">
        <f>'3.4 Budget'!F203</f>
        <v>0</v>
      </c>
    </row>
    <row r="5" spans="1:8" s="61" customFormat="1" ht="20.100000000000001" customHeight="1" x14ac:dyDescent="0.2">
      <c r="A5" s="58" t="s">
        <v>24</v>
      </c>
      <c r="B5" s="59"/>
      <c r="C5" s="60">
        <f>SUM(C4:C4)</f>
        <v>0</v>
      </c>
      <c r="D5" s="60"/>
      <c r="E5" s="60">
        <f>SUM(E4:E4)</f>
        <v>0</v>
      </c>
      <c r="F5" s="60"/>
      <c r="G5" s="60">
        <f>SUM(G4:G4)</f>
        <v>0</v>
      </c>
      <c r="H5" s="60">
        <f>SUM(H4:H4)</f>
        <v>0</v>
      </c>
    </row>
  </sheetData>
  <sheetProtection sheet="1" selectLockedCells="1"/>
  <customSheetViews>
    <customSheetView guid="{9B195D69-7D5B-406D-87D2-41910A2F61D3}" scale="115" showGridLines="0" fitToPage="1">
      <selection activeCell="K24" sqref="K24"/>
      <pageMargins left="0.23622047244094491" right="0.23622047244094491" top="0.39370078740157483" bottom="0.39370078740157483" header="0.31496062992125984" footer="0.31496062992125984"/>
      <pageSetup paperSize="9" scale="98" fitToHeight="0" orientation="landscape" r:id="rId1"/>
    </customSheetView>
  </customSheetViews>
  <mergeCells count="1">
    <mergeCell ref="A1:H1"/>
  </mergeCells>
  <dataValidations count="1">
    <dataValidation type="list" allowBlank="1" showInputMessage="1" showErrorMessage="1" sqref="F4">
      <formula1>COF</formula1>
    </dataValidation>
  </dataValidation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showGridLines="0" zoomScale="115" zoomScaleNormal="115" zoomScaleSheetLayoutView="115" workbookViewId="0">
      <selection activeCell="B14" sqref="B14"/>
    </sheetView>
  </sheetViews>
  <sheetFormatPr defaultRowHeight="14.25" x14ac:dyDescent="0.2"/>
  <cols>
    <col min="1" max="1" width="17.875" style="18" customWidth="1"/>
    <col min="2" max="10" width="12.625" style="18" customWidth="1"/>
    <col min="11" max="16384" width="9" style="18"/>
  </cols>
  <sheetData>
    <row r="1" spans="1:10" ht="30" customHeight="1" x14ac:dyDescent="0.2">
      <c r="A1" s="98" t="s">
        <v>141</v>
      </c>
      <c r="B1" s="98"/>
      <c r="C1" s="98"/>
      <c r="D1" s="98"/>
      <c r="E1" s="98"/>
      <c r="F1" s="98"/>
      <c r="G1" s="98"/>
      <c r="H1" s="98"/>
      <c r="I1" s="98"/>
      <c r="J1" s="98"/>
    </row>
    <row r="2" spans="1:10" ht="8.1" customHeight="1" x14ac:dyDescent="0.2"/>
    <row r="3" spans="1:10" ht="20.100000000000001" customHeight="1" x14ac:dyDescent="0.2">
      <c r="A3" s="73"/>
      <c r="B3" s="120" t="s">
        <v>18</v>
      </c>
      <c r="C3" s="120"/>
      <c r="D3" s="120"/>
      <c r="E3" s="120" t="s">
        <v>17</v>
      </c>
      <c r="F3" s="120"/>
      <c r="G3" s="120"/>
      <c r="H3" s="120" t="s">
        <v>16</v>
      </c>
      <c r="I3" s="120"/>
      <c r="J3" s="120"/>
    </row>
    <row r="4" spans="1:10" ht="20.100000000000001" customHeight="1" x14ac:dyDescent="0.2">
      <c r="A4" s="74" t="s">
        <v>55</v>
      </c>
      <c r="B4" s="75" t="s">
        <v>113</v>
      </c>
      <c r="C4" s="75" t="s">
        <v>114</v>
      </c>
      <c r="D4" s="75" t="s">
        <v>115</v>
      </c>
      <c r="E4" s="75" t="s">
        <v>116</v>
      </c>
      <c r="F4" s="75" t="s">
        <v>117</v>
      </c>
      <c r="G4" s="75" t="s">
        <v>118</v>
      </c>
      <c r="H4" s="75" t="s">
        <v>119</v>
      </c>
      <c r="I4" s="75" t="s">
        <v>120</v>
      </c>
      <c r="J4" s="75" t="s">
        <v>121</v>
      </c>
    </row>
    <row r="5" spans="1:10" ht="20.100000000000001" customHeight="1" x14ac:dyDescent="0.2">
      <c r="A5" s="76" t="str">
        <f>T('3.1 DATA'!A7)</f>
        <v/>
      </c>
      <c r="B5" s="79"/>
      <c r="C5" s="79"/>
      <c r="D5" s="79"/>
      <c r="E5" s="79"/>
      <c r="F5" s="79"/>
      <c r="G5" s="79"/>
      <c r="H5" s="79"/>
      <c r="I5" s="79"/>
      <c r="J5" s="79"/>
    </row>
    <row r="6" spans="1:10" ht="20.100000000000001" customHeight="1" x14ac:dyDescent="0.2">
      <c r="A6" s="77" t="s">
        <v>24</v>
      </c>
      <c r="B6" s="78">
        <f t="shared" ref="B6:J6" si="0">SUM(B5:B5)</f>
        <v>0</v>
      </c>
      <c r="C6" s="78">
        <f t="shared" si="0"/>
        <v>0</v>
      </c>
      <c r="D6" s="78">
        <f t="shared" si="0"/>
        <v>0</v>
      </c>
      <c r="E6" s="78">
        <f t="shared" si="0"/>
        <v>0</v>
      </c>
      <c r="F6" s="78">
        <f t="shared" si="0"/>
        <v>0</v>
      </c>
      <c r="G6" s="78">
        <f t="shared" si="0"/>
        <v>0</v>
      </c>
      <c r="H6" s="78">
        <f t="shared" si="0"/>
        <v>0</v>
      </c>
      <c r="I6" s="78">
        <f t="shared" si="0"/>
        <v>0</v>
      </c>
      <c r="J6" s="78">
        <f t="shared" si="0"/>
        <v>0</v>
      </c>
    </row>
  </sheetData>
  <sheetProtection selectLockedCells="1"/>
  <mergeCells count="4">
    <mergeCell ref="A1:J1"/>
    <mergeCell ref="B3:D3"/>
    <mergeCell ref="E3:G3"/>
    <mergeCell ref="H3:J3"/>
  </mergeCells>
  <conditionalFormatting sqref="A5:J5">
    <cfRule type="notContainsBlanks" dxfId="25" priority="10">
      <formula>LEN(TRIM(A5))&gt;0</formula>
    </cfRule>
  </conditionalFormatting>
  <pageMargins left="0.7" right="0.7" top="0.75" bottom="0.75" header="0.3" footer="0.3"/>
  <pageSetup paperSize="9" scale="92" orientation="landscape" r:id="rId1"/>
  <extLst>
    <ext xmlns:x14="http://schemas.microsoft.com/office/spreadsheetml/2009/9/main" uri="{78C0D931-6437-407d-A8EE-F0AAD7539E65}">
      <x14:conditionalFormattings>
        <x14:conditionalFormatting xmlns:xm="http://schemas.microsoft.com/office/excel/2006/main">
          <x14:cfRule type="expression" priority="213" id="{F89E5E0D-04B0-405C-BA5F-0D23A80A6B48}">
            <xm:f>SUM($B$5:$J$5,#REF!)&lt;&gt;'4. Financial overview'!H4</xm:f>
            <x14:dxf>
              <font>
                <color rgb="FFFF0000"/>
              </font>
            </x14:dxf>
          </x14:cfRule>
          <xm:sqref>B5:J5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
  <sheetViews>
    <sheetView showGridLines="0" zoomScale="115" zoomScaleNormal="115" zoomScaleSheetLayoutView="100" workbookViewId="0">
      <selection activeCell="A4" sqref="A4"/>
    </sheetView>
  </sheetViews>
  <sheetFormatPr defaultColWidth="9" defaultRowHeight="14.25" x14ac:dyDescent="0.2"/>
  <cols>
    <col min="1" max="1" width="78.625" style="18" customWidth="1"/>
    <col min="2" max="16384" width="9" style="18"/>
  </cols>
  <sheetData>
    <row r="1" spans="1:1" ht="30" customHeight="1" x14ac:dyDescent="0.2">
      <c r="A1" s="1" t="s">
        <v>142</v>
      </c>
    </row>
    <row r="2" spans="1:1" ht="8.1" customHeight="1" x14ac:dyDescent="0.2"/>
    <row r="3" spans="1:1" ht="27" customHeight="1" x14ac:dyDescent="0.2">
      <c r="A3" s="66" t="s">
        <v>70</v>
      </c>
    </row>
    <row r="4" spans="1:1" ht="140.1" customHeight="1" x14ac:dyDescent="0.2">
      <c r="A4" s="20"/>
    </row>
    <row r="5" spans="1:1" ht="8.1" customHeight="1" x14ac:dyDescent="0.2"/>
    <row r="6" spans="1:1" ht="27" customHeight="1" x14ac:dyDescent="0.2">
      <c r="A6" s="66" t="s">
        <v>71</v>
      </c>
    </row>
    <row r="7" spans="1:1" ht="140.1" customHeight="1" x14ac:dyDescent="0.2">
      <c r="A7" s="20"/>
    </row>
    <row r="8" spans="1:1" ht="8.1" customHeight="1" x14ac:dyDescent="0.2"/>
    <row r="9" spans="1:1" ht="27" customHeight="1" x14ac:dyDescent="0.2">
      <c r="A9" s="66" t="s">
        <v>72</v>
      </c>
    </row>
    <row r="10" spans="1:1" ht="140.1" customHeight="1" x14ac:dyDescent="0.2">
      <c r="A10" s="20"/>
    </row>
    <row r="11" spans="1:1" ht="8.1" customHeight="1" x14ac:dyDescent="0.2"/>
    <row r="12" spans="1:1" ht="27" customHeight="1" x14ac:dyDescent="0.2">
      <c r="A12" s="66" t="s">
        <v>73</v>
      </c>
    </row>
    <row r="13" spans="1:1" ht="140.1" customHeight="1" x14ac:dyDescent="0.2">
      <c r="A13" s="20"/>
    </row>
  </sheetData>
  <sheetProtection selectLockedCells="1"/>
  <conditionalFormatting sqref="A4 A7 A10 A13">
    <cfRule type="notContainsBlanks" dxfId="23" priority="1">
      <formula>LEN(TRIM(A4))&gt;0</formula>
    </cfRule>
  </conditionalFormatting>
  <dataValidations count="1">
    <dataValidation type="textLength" operator="lessThanOrEqual" allowBlank="1" showInputMessage="1" showErrorMessage="1" sqref="A7:XFD7 A13:XFD13 A4 A10:XFD10">
      <formula1>1000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11</vt:i4>
      </vt:variant>
      <vt:variant>
        <vt:lpstr>Névvel ellátott tartományok</vt:lpstr>
      </vt:variant>
      <vt:variant>
        <vt:i4>16</vt:i4>
      </vt:variant>
    </vt:vector>
  </HeadingPairs>
  <TitlesOfParts>
    <vt:vector size="27" baseType="lpstr">
      <vt:lpstr>1. Cover</vt:lpstr>
      <vt:lpstr>2. Main data</vt:lpstr>
      <vt:lpstr>3.1 DATA</vt:lpstr>
      <vt:lpstr>3.2 Activities</vt:lpstr>
      <vt:lpstr>3.3 Realization plan</vt:lpstr>
      <vt:lpstr>3.4 Budget</vt:lpstr>
      <vt:lpstr>4. Financial overview</vt:lpstr>
      <vt:lpstr>5. Payment forecast</vt:lpstr>
      <vt:lpstr>6. Cooperation criteria</vt:lpstr>
      <vt:lpstr>7. Indicators</vt:lpstr>
      <vt:lpstr>Technical data sheet</vt:lpstr>
      <vt:lpstr>Action</vt:lpstr>
      <vt:lpstr>Basis</vt:lpstr>
      <vt:lpstr>COF</vt:lpstr>
      <vt:lpstr>County</vt:lpstr>
      <vt:lpstr>Event</vt:lpstr>
      <vt:lpstr>Legal_type</vt:lpstr>
      <vt:lpstr>LPAct</vt:lpstr>
      <vt:lpstr>Measures</vt:lpstr>
      <vt:lpstr>'1. Cover'!Nyomtatási_terület</vt:lpstr>
      <vt:lpstr>Objective</vt:lpstr>
      <vt:lpstr>Output</vt:lpstr>
      <vt:lpstr>Priority</vt:lpstr>
      <vt:lpstr>Result</vt:lpstr>
      <vt:lpstr>State</vt:lpstr>
      <vt:lpstr>Unit</vt:lpstr>
      <vt:lpstr>VAT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creator>Holop Szilveszter</dc:creator>
  <cp:keywords>husk2127</cp:keywords>
  <cp:lastModifiedBy>Holop Szilveszter</cp:lastModifiedBy>
  <cp:lastPrinted>2023-01-26T10:08:59Z</cp:lastPrinted>
  <dcterms:created xsi:type="dcterms:W3CDTF">2016-06-28T09:30:17Z</dcterms:created>
  <dcterms:modified xsi:type="dcterms:W3CDTF">2023-05-15T10:23:43Z</dcterms:modified>
</cp:coreProperties>
</file>